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6895F3E-FC75-4D90-99BB-8D4C311D2825}" xr6:coauthVersionLast="47" xr6:coauthVersionMax="47" xr10:uidLastSave="{00000000-0000-0000-0000-000000000000}"/>
  <bookViews>
    <workbookView xWindow="-120" yWindow="-120" windowWidth="29040" windowHeight="16440" xr2:uid="{85522219-94ED-4E9D-ACBA-359FB3B86438}"/>
  </bookViews>
  <sheets>
    <sheet name="MF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26" i="1"/>
  <c r="L24" i="1"/>
  <c r="L20" i="1"/>
  <c r="L17" i="1"/>
  <c r="L15" i="1"/>
  <c r="L32" i="1" l="1"/>
  <c r="J33" i="1" s="1"/>
  <c r="C34" i="1" s="1"/>
  <c r="A62" i="1" s="1"/>
  <c r="A48" i="1" l="1"/>
  <c r="E36" i="1"/>
</calcChain>
</file>

<file path=xl/sharedStrings.xml><?xml version="1.0" encoding="utf-8"?>
<sst xmlns="http://schemas.openxmlformats.org/spreadsheetml/2006/main" count="31" uniqueCount="30">
  <si>
    <t xml:space="preserve">დაცემის რისკის შეფასების მორზეს შკალა </t>
  </si>
  <si>
    <t>Morse Fall Scale</t>
  </si>
  <si>
    <t>განახლებულია 2024 წლის 28 მაისს</t>
  </si>
  <si>
    <t>პაციენტი</t>
  </si>
  <si>
    <t>ასაკი</t>
  </si>
  <si>
    <t>წელი</t>
  </si>
  <si>
    <t>პირადი ნომერი</t>
  </si>
  <si>
    <t>სქესი</t>
  </si>
  <si>
    <t>ისტორია</t>
  </si>
  <si>
    <t>შემფასებელი</t>
  </si>
  <si>
    <t>შეფასების თარიღი</t>
  </si>
  <si>
    <t>პაციენტი გადაადგილდებისას იყენებს ყავარჯნებს, ხელჯოხს</t>
  </si>
  <si>
    <t>არა</t>
  </si>
  <si>
    <t>კი</t>
  </si>
  <si>
    <t>ან</t>
  </si>
  <si>
    <t>პაციენტი რეალურად ვერ აცნობიერებს საკუთარ შეზღუდვებს</t>
  </si>
  <si>
    <t>საბოლოო ქულა</t>
  </si>
  <si>
    <t>დაცემის ანამნეზი ბოლო 3 თვის განმავლობაში............................................................................................</t>
  </si>
  <si>
    <t>კომორბიდობები ანუ ერთზე მეტი დაავადება..............................................................................................</t>
  </si>
  <si>
    <t>ან ორთოპედიული სამარჯვს, ჭოჭინის სახით...............................................................................................</t>
  </si>
  <si>
    <t>ეჭიდება ავეჯს, ან გადაადგილდება კედელ-კედელ.....................................................................................</t>
  </si>
  <si>
    <t>ინტრავენური სისტემის ან ჰეპარინის ლოკის არსებობა....................................................................................</t>
  </si>
  <si>
    <t>სიარული მოკლე ნაბიჯებით, შეჩერებებით და დაყოვნებით.....................................................................</t>
  </si>
  <si>
    <t>არ შუძლია ადგომა, დადის მხოლოდ თუ ეყდნობა რაღაცას და დაბლა იყურება.......................................</t>
  </si>
  <si>
    <t>და არარეალური წარმოდგენები აქვს საკუთარ შესაძლებლობებზე........................................................................</t>
  </si>
  <si>
    <t>რისკის დონე............</t>
  </si>
  <si>
    <t>პრევენციული ინტერვენციის საჭიროება.....</t>
  </si>
  <si>
    <t>დაცემის დაბალი რისკის (MFS=0-24) შემთხვევაში:
•	პაციენტისთვის მორზეს დაცემის კალკულატორის მონაცემების შედეგების შეტყობინება;
•	პაციენტისთვის გამოძახების ღილაკის და საექთო პოსტის ლოკალიზაციის/ადგილმდებარეობის გაცნობა;
•	პაციენტისთვის დაცემის პრევენციული ზომების გაცნობა (შესაბამისი ინფორმაციის განთავსება ყველა პალატაში);
•	პაციენტის დაცემის შემთხვევევაში, პირველადი დახმარების გაწევა, ექიმის ინფორმირება, დაცემის ინციდენტის ფორმის შევებსა და გადაცემა უფროსი ექთნისთვის;
•	პაციენტის დაცემის რისკის განმეორებითი შეფასება</t>
  </si>
  <si>
    <t>დაცემის საშუალო რისკის (MFS=25-50) შემთვევაში:
•	დაბალი რისკის რუბრიკაში აღწერილ ღონისძიებებს პლუს დაცემის პრევენციის ღონისძიებების დეტალური გაცნობა:
•	საწოლიდან ან სავარძლიდან წამოდგომამდე რამდენიმე წუთი დაყოვნება მჯდომარე მდგომარეობაში და შემდგომ ნელი წამოდგომა
•	თავბრუს/თავბრუხვევის შემთხვევაში არ შეიძლება წამოდგომა და გამოძახებულ უნდა იქნას ექთანი შესაბამისი ღილაკის მეშვეობით
•	დაცემის შემთხვევაში ექთნის გამოძახება შესაბამისი ღილაკის მეშვეობით
•	უქუსლო, კარგი მოჭიდების მქონე ფეხსაცმლის ტარება
•	პაციენტის გადაადგილების გზაზე არ უნდა იყოს დაბრკოლებები და იატაკი უნდა იყოს მშრალი (ყურადღება ნიშანზე „სველი იატაკი“)
•	წინა პუნქტში მოცემული მოთხოვნების დარღვევის შემთხვევაში, შესაბამისი შეტყობინება</t>
  </si>
  <si>
    <t>დაცემის მაღალი რისკის (MFS&gt;50) შემთვევაში:
•	რისკის არარსებობის რუბრიკაში აღწერილ ღონისძიებებს პლუს:
•	პაციენტის განთავსება საექთნო პოსტთან ახლომდებარე პალატაში, რომლის კარზეც გამოკრულ უნდა იქნას გამაფრთხილებელი ნიშანი
•	გადაადგილებისას პაციენტის აუცილებელი თანხლება ან პაციენტის სავარძლით ტრანსპორტირება
•	პაციენტთან ხშირი მონიტორინგი და შეკითხვა საჭიროებების თაობაზე, განსაკუთრებით სააბაზანოში/ტუალეტში ყოფნის პერიოდში
•	არსებობის შემთხვევაში, საწოლის ბორტების ამოწევა
•	დაცემის მაღალი რისკის პაციენტის დამოუკიდებლად გადაადგილების მომენტში, ნებისმიერი თანამშრომელი ვალდებულია პაციენტს შესთავაზოს ჩამოჯდომა, შეატყობინოს ექთანს ასისტირების საჭიროების თაობაზე და დარჩეს მჯდომარე პაციენტთან დახმარების მოსვლამდე
•	დაცემის მაღალი რისკის პაციენტის მდგომარეობის მონაცემების აუცილებელი შეტყობინება მორიგეობის გადაბარების პროცედურის დროს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</si>
</sst>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Sylfaen"/>
      <family val="2"/>
      <charset val="204"/>
      <scheme val="minor"/>
    </font>
    <font>
      <sz val="8"/>
      <color rgb="FF000000"/>
      <name val="Segoe U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</cellXfs>
  <cellStyles count="1">
    <cellStyle name="Normal" xfId="0" builtinId="0"/>
  </cellStyles>
  <dxfs count="6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Drop" dropStyle="combo" dx="31" fmlaLink="$J$31" fmlaRange="$K$1:$K$2" noThreeD="1" sel="1" val="0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Drop" dropStyle="combo" dx="31" fmlaLink="$J$15" fmlaRange="$K$1:$K$2" noThreeD="1" sel="1" val="0"/>
</file>

<file path=xl/ctrlProps/ctrlProp4.xml><?xml version="1.0" encoding="utf-8"?>
<formControlPr xmlns="http://schemas.microsoft.com/office/spreadsheetml/2009/9/main" objectType="Drop" dropStyle="combo" dx="31" fmlaLink="$J$17" fmlaRange="$K$1:$K$2" noThreeD="1" sel="1" val="0"/>
</file>

<file path=xl/ctrlProps/ctrlProp5.xml><?xml version="1.0" encoding="utf-8"?>
<formControlPr xmlns="http://schemas.microsoft.com/office/spreadsheetml/2009/9/main" objectType="Drop" dropStyle="combo" dx="31" fmlaLink="$J$20" fmlaRange="$K$1:$K$2" noThreeD="1" sel="1" val="0"/>
</file>

<file path=xl/ctrlProps/ctrlProp6.xml><?xml version="1.0" encoding="utf-8"?>
<formControlPr xmlns="http://schemas.microsoft.com/office/spreadsheetml/2009/9/main" objectType="Drop" dropStyle="combo" dx="31" fmlaLink="$J$22" fmlaRange="$K$1:$K$2" noThreeD="1" sel="1" val="0"/>
</file>

<file path=xl/ctrlProps/ctrlProp7.xml><?xml version="1.0" encoding="utf-8"?>
<formControlPr xmlns="http://schemas.microsoft.com/office/spreadsheetml/2009/9/main" objectType="Drop" dropStyle="combo" dx="31" fmlaLink="$J$24" fmlaRange="$K$1:$K$2" noThreeD="1" sel="1" val="0"/>
</file>

<file path=xl/ctrlProps/ctrlProp8.xml><?xml version="1.0" encoding="utf-8"?>
<formControlPr xmlns="http://schemas.microsoft.com/office/spreadsheetml/2009/9/main" objectType="Drop" dropStyle="combo" dx="31" fmlaLink="$J$26" fmlaRange="$K$1:$K$2" noThreeD="1" sel="1" val="0"/>
</file>

<file path=xl/ctrlProps/ctrlProp9.xml><?xml version="1.0" encoding="utf-8"?>
<formControlPr xmlns="http://schemas.microsoft.com/office/spreadsheetml/2009/9/main" objectType="Drop" dropStyle="combo" dx="31" fmlaLink="$J$28" fmlaRange="$K$1:$K$2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9</xdr:row>
          <xdr:rowOff>9525</xdr:rowOff>
        </xdr:from>
        <xdr:to>
          <xdr:col>2</xdr:col>
          <xdr:colOff>0</xdr:colOff>
          <xdr:row>10</xdr:row>
          <xdr:rowOff>19050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a-G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კაცი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9</xdr:row>
          <xdr:rowOff>9525</xdr:rowOff>
        </xdr:from>
        <xdr:to>
          <xdr:col>3</xdr:col>
          <xdr:colOff>123825</xdr:colOff>
          <xdr:row>10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a-G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ქალი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14</xdr:row>
          <xdr:rowOff>0</xdr:rowOff>
        </xdr:from>
        <xdr:to>
          <xdr:col>10</xdr:col>
          <xdr:colOff>9525</xdr:colOff>
          <xdr:row>14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16</xdr:row>
          <xdr:rowOff>0</xdr:rowOff>
        </xdr:from>
        <xdr:to>
          <xdr:col>10</xdr:col>
          <xdr:colOff>9525</xdr:colOff>
          <xdr:row>16</xdr:row>
          <xdr:rowOff>161925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19</xdr:row>
          <xdr:rowOff>0</xdr:rowOff>
        </xdr:from>
        <xdr:to>
          <xdr:col>10</xdr:col>
          <xdr:colOff>9525</xdr:colOff>
          <xdr:row>19</xdr:row>
          <xdr:rowOff>161925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21</xdr:row>
          <xdr:rowOff>0</xdr:rowOff>
        </xdr:from>
        <xdr:to>
          <xdr:col>10</xdr:col>
          <xdr:colOff>9525</xdr:colOff>
          <xdr:row>21</xdr:row>
          <xdr:rowOff>161925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23</xdr:row>
          <xdr:rowOff>0</xdr:rowOff>
        </xdr:from>
        <xdr:to>
          <xdr:col>10</xdr:col>
          <xdr:colOff>9525</xdr:colOff>
          <xdr:row>23</xdr:row>
          <xdr:rowOff>161925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10</xdr:col>
          <xdr:colOff>9525</xdr:colOff>
          <xdr:row>25</xdr:row>
          <xdr:rowOff>161925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27</xdr:row>
          <xdr:rowOff>0</xdr:rowOff>
        </xdr:from>
        <xdr:to>
          <xdr:col>10</xdr:col>
          <xdr:colOff>9525</xdr:colOff>
          <xdr:row>27</xdr:row>
          <xdr:rowOff>161925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30</xdr:row>
          <xdr:rowOff>0</xdr:rowOff>
        </xdr:from>
        <xdr:to>
          <xdr:col>10</xdr:col>
          <xdr:colOff>9525</xdr:colOff>
          <xdr:row>30</xdr:row>
          <xdr:rowOff>161925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63BA-6A5A-4720-81BC-309E75E496C8}">
  <dimension ref="A1:U94"/>
  <sheetViews>
    <sheetView tabSelected="1" workbookViewId="0">
      <selection activeCell="A48" sqref="A48:J59"/>
    </sheetView>
  </sheetViews>
  <sheetFormatPr defaultColWidth="8.75" defaultRowHeight="15" x14ac:dyDescent="0.25"/>
  <cols>
    <col min="1" max="20" width="8.75" style="4"/>
    <col min="21" max="21" width="8.75" style="5"/>
    <col min="22" max="16384" width="8.75" style="4"/>
  </cols>
  <sheetData>
    <row r="1" spans="1: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12</v>
      </c>
      <c r="U1" s="5" t="s">
        <v>27</v>
      </c>
    </row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13</v>
      </c>
      <c r="U2" s="5" t="s">
        <v>28</v>
      </c>
    </row>
    <row r="3" spans="1:2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U3" s="6" t="s">
        <v>29</v>
      </c>
    </row>
    <row r="4" spans="1:2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</row>
    <row r="6" spans="1:21" x14ac:dyDescent="0.25">
      <c r="A6" s="9" t="s">
        <v>3</v>
      </c>
      <c r="B6" s="10"/>
      <c r="C6" s="10"/>
      <c r="D6" s="10"/>
      <c r="E6" s="10"/>
      <c r="F6" s="10"/>
      <c r="G6" s="10"/>
      <c r="H6" s="11" t="s">
        <v>4</v>
      </c>
      <c r="I6" s="12"/>
      <c r="J6" s="9" t="s">
        <v>5</v>
      </c>
    </row>
    <row r="8" spans="1:21" x14ac:dyDescent="0.25">
      <c r="A8" s="9" t="s">
        <v>6</v>
      </c>
      <c r="C8" s="10"/>
      <c r="D8" s="10"/>
      <c r="E8" s="10"/>
      <c r="F8" s="10"/>
      <c r="G8" s="9" t="s">
        <v>8</v>
      </c>
      <c r="H8" s="10"/>
      <c r="I8" s="10"/>
    </row>
    <row r="10" spans="1:21" x14ac:dyDescent="0.25">
      <c r="A10" s="9" t="s">
        <v>7</v>
      </c>
    </row>
    <row r="12" spans="1:21" x14ac:dyDescent="0.25">
      <c r="A12" s="9" t="s">
        <v>9</v>
      </c>
      <c r="C12" s="10"/>
      <c r="D12" s="10"/>
      <c r="E12" s="10"/>
      <c r="F12" s="10"/>
      <c r="G12" s="9" t="s">
        <v>10</v>
      </c>
      <c r="I12" s="13"/>
      <c r="J12" s="13"/>
    </row>
    <row r="14" spans="1:21" x14ac:dyDescent="0.25">
      <c r="J14" s="14"/>
    </row>
    <row r="15" spans="1:21" x14ac:dyDescent="0.25">
      <c r="A15" s="9" t="s">
        <v>17</v>
      </c>
      <c r="J15" s="14">
        <v>1</v>
      </c>
      <c r="K15" s="3">
        <v>25</v>
      </c>
      <c r="L15" s="3">
        <f>IF(J15=1,0,IF(J15=2,25,0))</f>
        <v>0</v>
      </c>
    </row>
    <row r="16" spans="1:21" x14ac:dyDescent="0.25">
      <c r="J16" s="14"/>
      <c r="K16" s="3"/>
      <c r="L16" s="3"/>
    </row>
    <row r="17" spans="1:12" x14ac:dyDescent="0.25">
      <c r="A17" s="9" t="s">
        <v>18</v>
      </c>
      <c r="J17" s="14">
        <v>1</v>
      </c>
      <c r="K17" s="3">
        <v>15</v>
      </c>
      <c r="L17" s="3">
        <f>IF(J17=1,0,IF(J17=2,15,0))</f>
        <v>0</v>
      </c>
    </row>
    <row r="18" spans="1:12" x14ac:dyDescent="0.25">
      <c r="J18" s="14"/>
      <c r="K18" s="3"/>
      <c r="L18" s="3"/>
    </row>
    <row r="19" spans="1:12" x14ac:dyDescent="0.25">
      <c r="A19" s="9" t="s">
        <v>11</v>
      </c>
      <c r="J19" s="14"/>
      <c r="K19" s="3"/>
      <c r="L19" s="3"/>
    </row>
    <row r="20" spans="1:12" x14ac:dyDescent="0.25">
      <c r="A20" s="9" t="s">
        <v>19</v>
      </c>
      <c r="J20" s="14">
        <v>1</v>
      </c>
      <c r="K20" s="3">
        <v>15</v>
      </c>
      <c r="L20" s="3">
        <f>IF(AND(J20=2,J22=1),15,IF(AND(J20=1,J22=2),30,0))</f>
        <v>0</v>
      </c>
    </row>
    <row r="21" spans="1:12" x14ac:dyDescent="0.25">
      <c r="A21" s="9" t="s">
        <v>14</v>
      </c>
      <c r="J21" s="14"/>
      <c r="K21" s="3"/>
      <c r="L21" s="3"/>
    </row>
    <row r="22" spans="1:12" x14ac:dyDescent="0.25">
      <c r="A22" s="9" t="s">
        <v>20</v>
      </c>
      <c r="J22" s="14">
        <v>1</v>
      </c>
      <c r="K22" s="3">
        <v>30</v>
      </c>
      <c r="L22" s="3"/>
    </row>
    <row r="23" spans="1:12" x14ac:dyDescent="0.25">
      <c r="J23" s="14"/>
      <c r="K23" s="3"/>
      <c r="L23" s="3"/>
    </row>
    <row r="24" spans="1:12" x14ac:dyDescent="0.25">
      <c r="A24" s="9" t="s">
        <v>21</v>
      </c>
      <c r="J24" s="14">
        <v>1</v>
      </c>
      <c r="K24" s="3">
        <v>20</v>
      </c>
      <c r="L24" s="3">
        <f>IF(J24=1,0,IF(J24=2,20,0))</f>
        <v>0</v>
      </c>
    </row>
    <row r="25" spans="1:12" x14ac:dyDescent="0.25">
      <c r="J25" s="14"/>
      <c r="K25" s="3"/>
      <c r="L25" s="3"/>
    </row>
    <row r="26" spans="1:12" x14ac:dyDescent="0.25">
      <c r="A26" s="9" t="s">
        <v>22</v>
      </c>
      <c r="J26" s="14">
        <v>1</v>
      </c>
      <c r="K26" s="3">
        <v>10</v>
      </c>
      <c r="L26" s="3">
        <f>IF(AND(J26=2,J28=1),10,IF(AND(J26=1,J28=2),20,0))</f>
        <v>0</v>
      </c>
    </row>
    <row r="27" spans="1:12" x14ac:dyDescent="0.25">
      <c r="A27" s="9" t="s">
        <v>14</v>
      </c>
      <c r="J27" s="14"/>
      <c r="K27" s="3"/>
      <c r="L27" s="3"/>
    </row>
    <row r="28" spans="1:12" x14ac:dyDescent="0.25">
      <c r="A28" s="9" t="s">
        <v>23</v>
      </c>
      <c r="J28" s="14">
        <v>1</v>
      </c>
      <c r="K28" s="3">
        <v>20</v>
      </c>
      <c r="L28" s="3"/>
    </row>
    <row r="29" spans="1:12" x14ac:dyDescent="0.25">
      <c r="J29" s="14"/>
      <c r="K29" s="3"/>
      <c r="L29" s="3"/>
    </row>
    <row r="30" spans="1:12" x14ac:dyDescent="0.25">
      <c r="A30" s="9" t="s">
        <v>15</v>
      </c>
      <c r="J30" s="14"/>
      <c r="K30" s="3"/>
      <c r="L30" s="3"/>
    </row>
    <row r="31" spans="1:12" x14ac:dyDescent="0.25">
      <c r="A31" s="9" t="s">
        <v>24</v>
      </c>
      <c r="J31" s="14">
        <v>1</v>
      </c>
      <c r="K31" s="3">
        <v>15</v>
      </c>
      <c r="L31" s="3">
        <f>IF(J31=1,0,IF(J31=2,15,0))</f>
        <v>0</v>
      </c>
    </row>
    <row r="32" spans="1:12" x14ac:dyDescent="0.25">
      <c r="J32" s="14"/>
      <c r="L32" s="3">
        <f>SUM(L15:L31)</f>
        <v>0</v>
      </c>
    </row>
    <row r="33" spans="1:10" x14ac:dyDescent="0.25">
      <c r="H33" s="9" t="s">
        <v>16</v>
      </c>
      <c r="J33" s="15">
        <f>L32</f>
        <v>0</v>
      </c>
    </row>
    <row r="34" spans="1:10" x14ac:dyDescent="0.25">
      <c r="A34" s="9" t="s">
        <v>25</v>
      </c>
      <c r="C34" s="16" t="str">
        <f>IF(J33&lt;25,"დაბალი",IF(AND(J33&gt;24,J33&lt;51),"საშუალო",IF(J33&gt;50,"მაღალი","")))</f>
        <v>დაბალი</v>
      </c>
    </row>
    <row r="36" spans="1:10" x14ac:dyDescent="0.25">
      <c r="A36" s="9" t="s">
        <v>26</v>
      </c>
      <c r="E36" s="17" t="str">
        <f>IF(C34="დაბალი","პაციენტის ინფორმირება",IF(C34="საშუალო","სტანდარტული ინტერვენცია",IF(C34="მაღალი","მაღალი რისკის ინტერვენცია","")))</f>
        <v>პაციენტის ინფორმირება</v>
      </c>
      <c r="F36" s="17"/>
      <c r="G36" s="17"/>
    </row>
    <row r="48" spans="1:10" ht="15" customHeight="1" x14ac:dyDescent="0.25">
      <c r="A48" s="18" t="str">
        <f>IF(C34="დაბალი",U1,IF(C34="საშუალო",U1,IF(C34="მაღალი",U2,"")))</f>
        <v>დაცემის დაბალი რისკის (MFS=0-24) შემთხვევაში:
•	პაციენტისთვის მორზეს დაცემის კალკულატორის მონაცემების შედეგების შეტყობინება;
•	პაციენტისთვის გამოძახების ღილაკის და საექთო პოსტის ლოკალიზაციის/ადგილმდებარეობის გაცნობა;
•	პაციენტისთვის დაცემის პრევენციული ზომების გაცნობა (შესაბამისი ინფორმაციის განთავსება ყველა პალატაში);
•	პაციენტის დაცემის შემთხვევევაში, პირველადი დახმარების გაწევა, ექიმის ინფორმირება, დაცემის ინციდენტის ფორმის შევებსა და გადაცემა უფროსი ექთნისთვის;
•	პაციენტის დაცემის რისკის განმეორებითი შეფასება</v>
      </c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ht="1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ht="18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</row>
    <row r="61" spans="1:10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</row>
    <row r="62" spans="1:10" x14ac:dyDescent="0.25">
      <c r="A62" s="18" t="str">
        <f>IF(C34="საშუალო",U2,IF(C34="მაღალი",U3,""))</f>
        <v/>
      </c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</sheetData>
  <sheetProtection algorithmName="SHA-512" hashValue="IH5+tDX4b81+gVFqM6EcK0wwALHcJY6wl1Ao/ov1/27otF2lR/sYFj50ETdvffjkYNrfIauFku5rE8cpHCqoeg==" saltValue="XO4JQNv6BaXH8PIqiWPQMA==" spinCount="100000" sheet="1" objects="1" scenarios="1"/>
  <mergeCells count="11">
    <mergeCell ref="A48:J59"/>
    <mergeCell ref="A62:J94"/>
    <mergeCell ref="C12:F12"/>
    <mergeCell ref="I12:J12"/>
    <mergeCell ref="E36:G36"/>
    <mergeCell ref="A1:J2"/>
    <mergeCell ref="A3:J3"/>
    <mergeCell ref="A4:J4"/>
    <mergeCell ref="B6:G6"/>
    <mergeCell ref="C8:F8"/>
    <mergeCell ref="H8:I8"/>
  </mergeCells>
  <conditionalFormatting sqref="C33:C34">
    <cfRule type="containsText" dxfId="5" priority="5" operator="containsText" text="საშუალო">
      <formula>NOT(ISERROR(SEARCH("საშუალო",C33)))</formula>
    </cfRule>
  </conditionalFormatting>
  <conditionalFormatting sqref="C34">
    <cfRule type="containsText" dxfId="4" priority="4" operator="containsText" text="მაღალი">
      <formula>NOT(ISERROR(SEARCH("მაღალი",C34)))</formula>
    </cfRule>
    <cfRule type="containsText" dxfId="3" priority="6" operator="containsText" text="დაბალი">
      <formula>NOT(ISERROR(SEARCH("დაბალი",C34)))</formula>
    </cfRule>
  </conditionalFormatting>
  <conditionalFormatting sqref="E36:G36">
    <cfRule type="containsText" dxfId="2" priority="1" operator="containsText" text="მაღალი რისკის ინტერვენცია">
      <formula>NOT(ISERROR(SEARCH("მაღალი რისკის ინტერვენცია",E36)))</formula>
    </cfRule>
    <cfRule type="containsText" dxfId="1" priority="2" operator="containsText" text="სტანდარტული ინტერვენცია">
      <formula>NOT(ISERROR(SEARCH("სტანდარტული ინტერვენცია",E36)))</formula>
    </cfRule>
    <cfRule type="containsText" dxfId="0" priority="3" operator="containsText" text="პაციენტის ინფორმირება">
      <formula>NOT(ISERROR(SEARCH("პაციენტის ინფორმირება",E36)))</formula>
    </cfRule>
  </conditionalFormatting>
  <pageMargins left="0.7" right="0.7" top="0.75" bottom="0.75" header="0.3" footer="0.3"/>
  <pageSetup paperSize="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581025</xdr:colOff>
                    <xdr:row>9</xdr:row>
                    <xdr:rowOff>9525</xdr:rowOff>
                  </from>
                  <to>
                    <xdr:col>2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85725</xdr:colOff>
                    <xdr:row>9</xdr:row>
                    <xdr:rowOff>9525</xdr:rowOff>
                  </from>
                  <to>
                    <xdr:col>3</xdr:col>
                    <xdr:colOff>123825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9</xdr:col>
                    <xdr:colOff>85725</xdr:colOff>
                    <xdr:row>14</xdr:row>
                    <xdr:rowOff>0</xdr:rowOff>
                  </from>
                  <to>
                    <xdr:col>10</xdr:col>
                    <xdr:colOff>9525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9</xdr:col>
                    <xdr:colOff>85725</xdr:colOff>
                    <xdr:row>16</xdr:row>
                    <xdr:rowOff>0</xdr:rowOff>
                  </from>
                  <to>
                    <xdr:col>10</xdr:col>
                    <xdr:colOff>9525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9</xdr:col>
                    <xdr:colOff>85725</xdr:colOff>
                    <xdr:row>19</xdr:row>
                    <xdr:rowOff>0</xdr:rowOff>
                  </from>
                  <to>
                    <xdr:col>10</xdr:col>
                    <xdr:colOff>9525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9</xdr:col>
                    <xdr:colOff>85725</xdr:colOff>
                    <xdr:row>21</xdr:row>
                    <xdr:rowOff>0</xdr:rowOff>
                  </from>
                  <to>
                    <xdr:col>10</xdr:col>
                    <xdr:colOff>9525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9</xdr:col>
                    <xdr:colOff>85725</xdr:colOff>
                    <xdr:row>23</xdr:row>
                    <xdr:rowOff>0</xdr:rowOff>
                  </from>
                  <to>
                    <xdr:col>10</xdr:col>
                    <xdr:colOff>9525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10</xdr:col>
                    <xdr:colOff>9525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9</xdr:col>
                    <xdr:colOff>85725</xdr:colOff>
                    <xdr:row>27</xdr:row>
                    <xdr:rowOff>0</xdr:rowOff>
                  </from>
                  <to>
                    <xdr:col>10</xdr:col>
                    <xdr:colOff>9525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9</xdr:col>
                    <xdr:colOff>85725</xdr:colOff>
                    <xdr:row>30</xdr:row>
                    <xdr:rowOff>0</xdr:rowOff>
                  </from>
                  <to>
                    <xdr:col>10</xdr:col>
                    <xdr:colOff>9525</xdr:colOff>
                    <xdr:row>30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Kakhaber</dc:creator>
  <cp:lastModifiedBy>User</cp:lastModifiedBy>
  <dcterms:created xsi:type="dcterms:W3CDTF">2024-05-31T11:07:16Z</dcterms:created>
  <dcterms:modified xsi:type="dcterms:W3CDTF">2024-06-03T06:35:50Z</dcterms:modified>
</cp:coreProperties>
</file>