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TEMOS Docs\"/>
    </mc:Choice>
  </mc:AlternateContent>
  <xr:revisionPtr revIDLastSave="0" documentId="13_ncr:1_{04CCEB26-4072-4214-BC60-C594CC25E192}" xr6:coauthVersionLast="47" xr6:coauthVersionMax="47" xr10:uidLastSave="{00000000-0000-0000-0000-000000000000}"/>
  <bookViews>
    <workbookView xWindow="-120" yWindow="-120" windowWidth="29040" windowHeight="16440" xr2:uid="{1355F47B-CA1E-46B3-97A6-8D6A26165E1A}"/>
  </bookViews>
  <sheets>
    <sheet name="დეპარტამენტი" sheetId="1" r:id="rId1"/>
    <sheet name="1" sheetId="2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Sheet3" sheetId="3" state="hidden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1" l="1"/>
  <c r="L47" i="11"/>
  <c r="P47" i="11" s="1"/>
  <c r="T47" i="11" s="1"/>
  <c r="B45" i="11"/>
  <c r="L43" i="11"/>
  <c r="O43" i="11" s="1"/>
  <c r="Q15" i="1" s="1"/>
  <c r="B41" i="11"/>
  <c r="L39" i="11"/>
  <c r="P39" i="11" s="1"/>
  <c r="T39" i="11" s="1"/>
  <c r="B37" i="11"/>
  <c r="L35" i="11"/>
  <c r="O35" i="11" s="1"/>
  <c r="M15" i="1" s="1"/>
  <c r="B33" i="11"/>
  <c r="L31" i="11"/>
  <c r="P31" i="11" s="1"/>
  <c r="T31" i="11" s="1"/>
  <c r="B29" i="11"/>
  <c r="L27" i="11"/>
  <c r="P27" i="11" s="1"/>
  <c r="T27" i="11" s="1"/>
  <c r="B25" i="11"/>
  <c r="L23" i="11"/>
  <c r="O23" i="11" s="1"/>
  <c r="G15" i="1" s="1"/>
  <c r="B21" i="11"/>
  <c r="L19" i="11"/>
  <c r="P19" i="11" s="1"/>
  <c r="T19" i="11" s="1"/>
  <c r="B17" i="11"/>
  <c r="P35" i="11" l="1"/>
  <c r="T35" i="11" s="1"/>
  <c r="P23" i="11"/>
  <c r="T23" i="11" s="1"/>
  <c r="O19" i="11"/>
  <c r="E15" i="1" s="1"/>
  <c r="O31" i="11"/>
  <c r="K15" i="1" s="1"/>
  <c r="P43" i="11"/>
  <c r="T43" i="11" s="1"/>
  <c r="O39" i="11"/>
  <c r="O15" i="1" s="1"/>
  <c r="O47" i="11"/>
  <c r="S15" i="1" s="1"/>
  <c r="O27" i="11"/>
  <c r="I15" i="1" s="1"/>
  <c r="A13" i="10"/>
  <c r="A13" i="9"/>
  <c r="A13" i="8"/>
  <c r="A13" i="7"/>
  <c r="A13" i="6"/>
  <c r="A13" i="5"/>
  <c r="A13" i="4"/>
  <c r="A13" i="2"/>
  <c r="O49" i="11" l="1"/>
  <c r="L47" i="10"/>
  <c r="P47" i="10" s="1"/>
  <c r="T47" i="10" s="1"/>
  <c r="B45" i="10"/>
  <c r="L43" i="10"/>
  <c r="O43" i="10" s="1"/>
  <c r="Q14" i="1" s="1"/>
  <c r="B41" i="10"/>
  <c r="L39" i="10"/>
  <c r="P39" i="10" s="1"/>
  <c r="T39" i="10" s="1"/>
  <c r="B37" i="10"/>
  <c r="L35" i="10"/>
  <c r="P35" i="10" s="1"/>
  <c r="T35" i="10" s="1"/>
  <c r="B33" i="10"/>
  <c r="L31" i="10"/>
  <c r="P31" i="10" s="1"/>
  <c r="T31" i="10" s="1"/>
  <c r="B29" i="10"/>
  <c r="L27" i="10"/>
  <c r="O27" i="10" s="1"/>
  <c r="I14" i="1" s="1"/>
  <c r="B25" i="10"/>
  <c r="L23" i="10"/>
  <c r="P23" i="10" s="1"/>
  <c r="T23" i="10" s="1"/>
  <c r="B21" i="10"/>
  <c r="L19" i="10"/>
  <c r="P19" i="10" s="1"/>
  <c r="T19" i="10" s="1"/>
  <c r="B17" i="10"/>
  <c r="L47" i="9"/>
  <c r="P47" i="9" s="1"/>
  <c r="T47" i="9" s="1"/>
  <c r="B45" i="9"/>
  <c r="L43" i="9"/>
  <c r="O43" i="9" s="1"/>
  <c r="Q13" i="1" s="1"/>
  <c r="B41" i="9"/>
  <c r="L39" i="9"/>
  <c r="P39" i="9" s="1"/>
  <c r="T39" i="9" s="1"/>
  <c r="B37" i="9"/>
  <c r="L35" i="9"/>
  <c r="P35" i="9" s="1"/>
  <c r="T35" i="9" s="1"/>
  <c r="B33" i="9"/>
  <c r="L31" i="9"/>
  <c r="P31" i="9" s="1"/>
  <c r="T31" i="9" s="1"/>
  <c r="B29" i="9"/>
  <c r="L27" i="9"/>
  <c r="O27" i="9" s="1"/>
  <c r="I13" i="1" s="1"/>
  <c r="B25" i="9"/>
  <c r="L23" i="9"/>
  <c r="P23" i="9" s="1"/>
  <c r="T23" i="9" s="1"/>
  <c r="B21" i="9"/>
  <c r="L19" i="9"/>
  <c r="P19" i="9" s="1"/>
  <c r="T19" i="9" s="1"/>
  <c r="B17" i="9"/>
  <c r="L47" i="8"/>
  <c r="P47" i="8" s="1"/>
  <c r="T47" i="8" s="1"/>
  <c r="B45" i="8"/>
  <c r="L43" i="8"/>
  <c r="P43" i="8" s="1"/>
  <c r="T43" i="8" s="1"/>
  <c r="B41" i="8"/>
  <c r="L39" i="8"/>
  <c r="P39" i="8" s="1"/>
  <c r="T39" i="8" s="1"/>
  <c r="B37" i="8"/>
  <c r="L35" i="8"/>
  <c r="P35" i="8" s="1"/>
  <c r="T35" i="8" s="1"/>
  <c r="B33" i="8"/>
  <c r="L31" i="8"/>
  <c r="O31" i="8" s="1"/>
  <c r="K12" i="1" s="1"/>
  <c r="B29" i="8"/>
  <c r="L27" i="8"/>
  <c r="O27" i="8" s="1"/>
  <c r="I12" i="1" s="1"/>
  <c r="B25" i="8"/>
  <c r="L23" i="8"/>
  <c r="P23" i="8" s="1"/>
  <c r="T23" i="8" s="1"/>
  <c r="B21" i="8"/>
  <c r="L19" i="8"/>
  <c r="P19" i="8" s="1"/>
  <c r="T19" i="8" s="1"/>
  <c r="B17" i="8"/>
  <c r="L47" i="7"/>
  <c r="O47" i="7" s="1"/>
  <c r="S11" i="1" s="1"/>
  <c r="B45" i="7"/>
  <c r="L43" i="7"/>
  <c r="O43" i="7" s="1"/>
  <c r="Q11" i="1" s="1"/>
  <c r="B41" i="7"/>
  <c r="L39" i="7"/>
  <c r="P39" i="7" s="1"/>
  <c r="T39" i="7" s="1"/>
  <c r="B37" i="7"/>
  <c r="L35" i="7"/>
  <c r="O35" i="7" s="1"/>
  <c r="M11" i="1" s="1"/>
  <c r="B33" i="7"/>
  <c r="L31" i="7"/>
  <c r="O31" i="7" s="1"/>
  <c r="K11" i="1" s="1"/>
  <c r="B29" i="7"/>
  <c r="L27" i="7"/>
  <c r="P27" i="7" s="1"/>
  <c r="T27" i="7" s="1"/>
  <c r="B25" i="7"/>
  <c r="L23" i="7"/>
  <c r="P23" i="7" s="1"/>
  <c r="T23" i="7" s="1"/>
  <c r="B21" i="7"/>
  <c r="L19" i="7"/>
  <c r="P19" i="7" s="1"/>
  <c r="T19" i="7" s="1"/>
  <c r="B17" i="7"/>
  <c r="L47" i="6"/>
  <c r="P47" i="6" s="1"/>
  <c r="T47" i="6" s="1"/>
  <c r="B45" i="6"/>
  <c r="L43" i="6"/>
  <c r="O43" i="6" s="1"/>
  <c r="Q10" i="1" s="1"/>
  <c r="B41" i="6"/>
  <c r="L39" i="6"/>
  <c r="P39" i="6" s="1"/>
  <c r="T39" i="6" s="1"/>
  <c r="B37" i="6"/>
  <c r="L35" i="6"/>
  <c r="P35" i="6" s="1"/>
  <c r="T35" i="6" s="1"/>
  <c r="B33" i="6"/>
  <c r="L31" i="6"/>
  <c r="P31" i="6" s="1"/>
  <c r="T31" i="6" s="1"/>
  <c r="B29" i="6"/>
  <c r="L27" i="6"/>
  <c r="O27" i="6" s="1"/>
  <c r="I10" i="1" s="1"/>
  <c r="B25" i="6"/>
  <c r="L23" i="6"/>
  <c r="P23" i="6" s="1"/>
  <c r="T23" i="6" s="1"/>
  <c r="B21" i="6"/>
  <c r="L19" i="6"/>
  <c r="P19" i="6" s="1"/>
  <c r="T19" i="6" s="1"/>
  <c r="B17" i="6"/>
  <c r="L47" i="5"/>
  <c r="P47" i="5" s="1"/>
  <c r="T47" i="5" s="1"/>
  <c r="B45" i="5"/>
  <c r="L43" i="5"/>
  <c r="O43" i="5" s="1"/>
  <c r="Q9" i="1" s="1"/>
  <c r="B41" i="5"/>
  <c r="L39" i="5"/>
  <c r="O39" i="5" s="1"/>
  <c r="O9" i="1" s="1"/>
  <c r="B37" i="5"/>
  <c r="L35" i="5"/>
  <c r="O35" i="5" s="1"/>
  <c r="M9" i="1" s="1"/>
  <c r="B33" i="5"/>
  <c r="L31" i="5"/>
  <c r="P31" i="5" s="1"/>
  <c r="T31" i="5" s="1"/>
  <c r="B29" i="5"/>
  <c r="L27" i="5"/>
  <c r="P27" i="5" s="1"/>
  <c r="T27" i="5" s="1"/>
  <c r="B25" i="5"/>
  <c r="L23" i="5"/>
  <c r="O23" i="5" s="1"/>
  <c r="G9" i="1" s="1"/>
  <c r="B21" i="5"/>
  <c r="L19" i="5"/>
  <c r="P19" i="5" s="1"/>
  <c r="T19" i="5" s="1"/>
  <c r="B17" i="5"/>
  <c r="L47" i="4"/>
  <c r="O47" i="4" s="1"/>
  <c r="S8" i="1" s="1"/>
  <c r="B45" i="4"/>
  <c r="L43" i="4"/>
  <c r="O43" i="4" s="1"/>
  <c r="Q8" i="1" s="1"/>
  <c r="B41" i="4"/>
  <c r="L39" i="4"/>
  <c r="P39" i="4" s="1"/>
  <c r="T39" i="4" s="1"/>
  <c r="B37" i="4"/>
  <c r="L35" i="4"/>
  <c r="O35" i="4" s="1"/>
  <c r="M8" i="1" s="1"/>
  <c r="B33" i="4"/>
  <c r="L31" i="4"/>
  <c r="P31" i="4" s="1"/>
  <c r="T31" i="4" s="1"/>
  <c r="B29" i="4"/>
  <c r="L27" i="4"/>
  <c r="P27" i="4" s="1"/>
  <c r="T27" i="4" s="1"/>
  <c r="B25" i="4"/>
  <c r="L23" i="4"/>
  <c r="P23" i="4" s="1"/>
  <c r="T23" i="4" s="1"/>
  <c r="B21" i="4"/>
  <c r="L19" i="4"/>
  <c r="P19" i="4" s="1"/>
  <c r="T19" i="4" s="1"/>
  <c r="B17" i="4"/>
  <c r="L47" i="2"/>
  <c r="P47" i="2" s="1"/>
  <c r="T47" i="2" s="1"/>
  <c r="L43" i="2"/>
  <c r="O43" i="2" s="1"/>
  <c r="Q7" i="1" s="1"/>
  <c r="L39" i="2"/>
  <c r="P39" i="2" s="1"/>
  <c r="T39" i="2" s="1"/>
  <c r="L35" i="2"/>
  <c r="P35" i="2" s="1"/>
  <c r="T35" i="2" s="1"/>
  <c r="L31" i="2"/>
  <c r="O31" i="2" s="1"/>
  <c r="K7" i="1" s="1"/>
  <c r="L27" i="2"/>
  <c r="P27" i="2" s="1"/>
  <c r="T27" i="2" s="1"/>
  <c r="L23" i="2"/>
  <c r="P23" i="2" s="1"/>
  <c r="T23" i="2" s="1"/>
  <c r="L19" i="2"/>
  <c r="P19" i="2" s="1"/>
  <c r="T19" i="2" s="1"/>
  <c r="B45" i="2"/>
  <c r="B41" i="2"/>
  <c r="B37" i="2"/>
  <c r="B33" i="2"/>
  <c r="B29" i="2"/>
  <c r="B25" i="2"/>
  <c r="B21" i="2"/>
  <c r="B17" i="2"/>
  <c r="H44" i="3"/>
  <c r="G48" i="3" s="1"/>
  <c r="G44" i="3"/>
  <c r="H38" i="3"/>
  <c r="G40" i="3" s="1"/>
  <c r="H32" i="3"/>
  <c r="G35" i="3" s="1"/>
  <c r="G30" i="3"/>
  <c r="G29" i="3"/>
  <c r="G28" i="3"/>
  <c r="G27" i="3"/>
  <c r="G26" i="3"/>
  <c r="H26" i="3"/>
  <c r="G24" i="3"/>
  <c r="G23" i="3"/>
  <c r="G22" i="3"/>
  <c r="G21" i="3"/>
  <c r="G20" i="3"/>
  <c r="H20" i="3"/>
  <c r="G18" i="3"/>
  <c r="G17" i="3"/>
  <c r="G16" i="3"/>
  <c r="G15" i="3"/>
  <c r="G14" i="3"/>
  <c r="H14" i="3"/>
  <c r="G12" i="3"/>
  <c r="G11" i="3"/>
  <c r="G10" i="3"/>
  <c r="G9" i="3"/>
  <c r="G8" i="3"/>
  <c r="H8" i="3"/>
  <c r="G6" i="3"/>
  <c r="G5" i="3"/>
  <c r="G4" i="3"/>
  <c r="G3" i="3"/>
  <c r="G2" i="3"/>
  <c r="H2" i="3"/>
  <c r="G8" i="11" l="1"/>
  <c r="U15" i="1"/>
  <c r="P27" i="10"/>
  <c r="T27" i="10" s="1"/>
  <c r="P27" i="6"/>
  <c r="T27" i="6" s="1"/>
  <c r="O47" i="10"/>
  <c r="S14" i="1" s="1"/>
  <c r="O39" i="10"/>
  <c r="O14" i="1" s="1"/>
  <c r="O31" i="10"/>
  <c r="K14" i="1" s="1"/>
  <c r="O23" i="10"/>
  <c r="G14" i="1" s="1"/>
  <c r="P43" i="9"/>
  <c r="T43" i="9" s="1"/>
  <c r="O39" i="9"/>
  <c r="O13" i="1" s="1"/>
  <c r="O31" i="9"/>
  <c r="K13" i="1" s="1"/>
  <c r="P31" i="8"/>
  <c r="T31" i="8" s="1"/>
  <c r="O19" i="8"/>
  <c r="E12" i="1" s="1"/>
  <c r="P47" i="7"/>
  <c r="T47" i="7" s="1"/>
  <c r="P35" i="7"/>
  <c r="T35" i="7" s="1"/>
  <c r="P31" i="7"/>
  <c r="T31" i="7" s="1"/>
  <c r="O19" i="7"/>
  <c r="E11" i="1" s="1"/>
  <c r="P43" i="10"/>
  <c r="T43" i="10" s="1"/>
  <c r="O19" i="10"/>
  <c r="E14" i="1" s="1"/>
  <c r="O35" i="10"/>
  <c r="M14" i="1" s="1"/>
  <c r="O19" i="9"/>
  <c r="P27" i="9"/>
  <c r="T27" i="9" s="1"/>
  <c r="O47" i="9"/>
  <c r="S13" i="1" s="1"/>
  <c r="O35" i="9"/>
  <c r="M13" i="1" s="1"/>
  <c r="O23" i="9"/>
  <c r="G13" i="1" s="1"/>
  <c r="P27" i="8"/>
  <c r="T27" i="8" s="1"/>
  <c r="O47" i="8"/>
  <c r="S12" i="1" s="1"/>
  <c r="O35" i="8"/>
  <c r="M12" i="1" s="1"/>
  <c r="O23" i="8"/>
  <c r="G12" i="1" s="1"/>
  <c r="O43" i="8"/>
  <c r="Q12" i="1" s="1"/>
  <c r="O39" i="8"/>
  <c r="O12" i="1" s="1"/>
  <c r="O19" i="6"/>
  <c r="E10" i="1" s="1"/>
  <c r="O23" i="6"/>
  <c r="G10" i="1" s="1"/>
  <c r="O23" i="7"/>
  <c r="G11" i="1" s="1"/>
  <c r="P43" i="7"/>
  <c r="T43" i="7" s="1"/>
  <c r="O39" i="7"/>
  <c r="O11" i="1" s="1"/>
  <c r="O27" i="7"/>
  <c r="I11" i="1" s="1"/>
  <c r="O31" i="6"/>
  <c r="K10" i="1" s="1"/>
  <c r="P43" i="6"/>
  <c r="T43" i="6" s="1"/>
  <c r="O39" i="6"/>
  <c r="O10" i="1" s="1"/>
  <c r="O47" i="6"/>
  <c r="S10" i="1" s="1"/>
  <c r="O35" i="6"/>
  <c r="M10" i="1" s="1"/>
  <c r="P39" i="5"/>
  <c r="T39" i="5" s="1"/>
  <c r="P35" i="5"/>
  <c r="T35" i="5" s="1"/>
  <c r="O31" i="5"/>
  <c r="K9" i="1" s="1"/>
  <c r="P23" i="5"/>
  <c r="T23" i="5" s="1"/>
  <c r="P47" i="4"/>
  <c r="T47" i="4" s="1"/>
  <c r="O39" i="4"/>
  <c r="O8" i="1" s="1"/>
  <c r="P35" i="4"/>
  <c r="T35" i="4" s="1"/>
  <c r="O31" i="4"/>
  <c r="K8" i="1" s="1"/>
  <c r="P43" i="5"/>
  <c r="T43" i="5" s="1"/>
  <c r="O19" i="5"/>
  <c r="E9" i="1" s="1"/>
  <c r="O27" i="5"/>
  <c r="I9" i="1" s="1"/>
  <c r="O47" i="5"/>
  <c r="S9" i="1" s="1"/>
  <c r="O23" i="4"/>
  <c r="G8" i="1" s="1"/>
  <c r="P43" i="4"/>
  <c r="T43" i="4" s="1"/>
  <c r="O19" i="4"/>
  <c r="E8" i="1" s="1"/>
  <c r="O27" i="4"/>
  <c r="I8" i="1" s="1"/>
  <c r="O27" i="2"/>
  <c r="I7" i="1" s="1"/>
  <c r="P43" i="2"/>
  <c r="T43" i="2" s="1"/>
  <c r="P31" i="2"/>
  <c r="T31" i="2" s="1"/>
  <c r="O35" i="2"/>
  <c r="M7" i="1" s="1"/>
  <c r="O23" i="2"/>
  <c r="G7" i="1" s="1"/>
  <c r="O39" i="2"/>
  <c r="O7" i="1" s="1"/>
  <c r="O47" i="2"/>
  <c r="S7" i="1" s="1"/>
  <c r="O19" i="2"/>
  <c r="E7" i="1" s="1"/>
  <c r="G45" i="3"/>
  <c r="G46" i="3"/>
  <c r="G47" i="3"/>
  <c r="G41" i="3"/>
  <c r="G42" i="3"/>
  <c r="G38" i="3"/>
  <c r="G39" i="3"/>
  <c r="G34" i="3"/>
  <c r="G36" i="3"/>
  <c r="G32" i="3"/>
  <c r="G33" i="3"/>
  <c r="O49" i="10" l="1"/>
  <c r="O49" i="9"/>
  <c r="E13" i="1"/>
  <c r="O49" i="8"/>
  <c r="O49" i="7"/>
  <c r="O49" i="6"/>
  <c r="O49" i="5"/>
  <c r="U9" i="1" s="1"/>
  <c r="O49" i="4"/>
  <c r="U8" i="1" s="1"/>
  <c r="O49" i="2"/>
  <c r="U7" i="1" s="1"/>
  <c r="G8" i="6" l="1"/>
  <c r="U10" i="1"/>
  <c r="G8" i="10"/>
  <c r="U14" i="1"/>
  <c r="G8" i="9"/>
  <c r="U13" i="1"/>
  <c r="G8" i="8"/>
  <c r="U12" i="1"/>
  <c r="G8" i="7"/>
  <c r="U11" i="1"/>
  <c r="G8" i="5"/>
  <c r="G8" i="4"/>
  <c r="G8" i="2"/>
</calcChain>
</file>

<file path=xl/sharedStrings.xml><?xml version="1.0" encoding="utf-8"?>
<sst xmlns="http://schemas.openxmlformats.org/spreadsheetml/2006/main" count="239" uniqueCount="88">
  <si>
    <t>კლინიკური ცოდნისა და უნარების გამოყენების უნარი პაციენტის მოვლაში</t>
  </si>
  <si>
    <t>შესანიშნავი</t>
  </si>
  <si>
    <t>თანმიმდევრულად ავლენს განსაკუთრებულ კლინიკურ უნარებსა და ცოდნას</t>
  </si>
  <si>
    <t>კარგი</t>
  </si>
  <si>
    <t>დამაკმაყოფილებელი</t>
  </si>
  <si>
    <t>ავლენს ადეკვატურ კლინიკურ უნარებსა და ცოდნას</t>
  </si>
  <si>
    <t>საჭიროებს გაუმჯობესებას</t>
  </si>
  <si>
    <t>ზოგჯერ ავლენს ხარვეზებს კლინიკურ უნარებში ანდა ცოდნაში</t>
  </si>
  <si>
    <t>არადამაკმაყოფილებელი</t>
  </si>
  <si>
    <t>ძირითადად ავლენს მნიშვნელოვან ხარვეზებს კლინიკურ უნარებსა და ცოდნაში</t>
  </si>
  <si>
    <t>კლინიკური კომპეტენცია</t>
  </si>
  <si>
    <t>პაციენტის მოვლა</t>
  </si>
  <si>
    <t>თამიმდევრულად ავლენს ძლიერ კლინიკურ უნარებსა და ცოდნას</t>
  </si>
  <si>
    <t>უზრუნველყოფს პაციენტთა სამაგალითო ზრუნვას უსაფრთხოების მაღალი სტანდარტებით</t>
  </si>
  <si>
    <t>უზრუნველყოფს პაციენტის მაღალი ხარისხის მოვლას, უსაფრთხოების მცირე ხარვეზებით</t>
  </si>
  <si>
    <t>უზრუნველყოფს პაციენტის ადეკვატურ მოვლას, უსაფრთხოების მცირე ხარვეზებით</t>
  </si>
  <si>
    <t>პაციენტის მოვლის პროცესში ხშირად აქვს უსაფრთხოების მნიშვნელოვანი ჩავარდნები</t>
  </si>
  <si>
    <t>კომუნიკაციის უნარი</t>
  </si>
  <si>
    <t>თანმიმდევრულად ავლენს კომუნიკაციის ოპტიმალურ უნარს ნებისმიერ სიტუაციაში</t>
  </si>
  <si>
    <t>სიტუაციათა უმეტესობაში ავლენს ეფექტური კომუნიკაციის უნარს</t>
  </si>
  <si>
    <t>აქვს ადეკვატური კომუნიკაციის უნარი</t>
  </si>
  <si>
    <t>ძირითადად ვერ ავლენს ეფექტური კომუნიკაციის უნარს</t>
  </si>
  <si>
    <t>მუდმივად აქვს კომუნიკაციის პრობლემები</t>
  </si>
  <si>
    <t>პროფესიონალიზმი</t>
  </si>
  <si>
    <t>ეთიკური სტანდარტების დაცვა, საიმედოობა და პროფესიული ქცევა</t>
  </si>
  <si>
    <t>თანმიმდევრულად ავლენს პროფესიონალიზმის უნარებს და იცავს ეთიკის ნორმებს</t>
  </si>
  <si>
    <t>ძირითადად ავლენს  პროფესიონალიზმის უნარებს და  ეთიკის ნორმების მიმდევრობას</t>
  </si>
  <si>
    <t>აკმაყოფილებს ძირითად პროფესიონალურ და ეთიკურ ნორმებს</t>
  </si>
  <si>
    <t>ზოგჯერ ახასიათებს არაპროფესიონალური/არაეთიკური ქცევა</t>
  </si>
  <si>
    <t>ხშირად აქვს პროფესიონალიზმის და ეთიკის პრობლემები</t>
  </si>
  <si>
    <t>მულტიდისციპლინურ გუნდში ეფექტური მუშაობის უნარები</t>
  </si>
  <si>
    <t>თანმიმდევრულად ავლენს გუნდური მუშაობის უნარებს და არის გუნდური მუშაობის მთავარი კონტრიბუტორი</t>
  </si>
  <si>
    <t>ძირითადად ავლენს  გუნდური მუშაობის უნარებს და ხელს უწყობს საერთო მიზნების მიღწევას</t>
  </si>
  <si>
    <t>აკმაყოფილებს გუნდური მუშაობის ძირითად მოთხოვნებს</t>
  </si>
  <si>
    <t>აქვს გუნდური მუშაობის არსებითი პრობლემები</t>
  </si>
  <si>
    <t>ხშირად ახასიათებს თავკერძა და არაკოლეგიალური ქცევა</t>
  </si>
  <si>
    <t>რეგულარულად ავლენს უწყვეტი პროფესიული განვითარების უნარებს</t>
  </si>
  <si>
    <t>აკმაყოფილებს უწყვეტი პროფესიული განვითარების ძირითად მოთხოვნებს</t>
  </si>
  <si>
    <t>არ არის აქტიური უწყვეტი პროფესიული განვითარების მიმართულებით</t>
  </si>
  <si>
    <t>უგულვებელყოფს უწყვეტი პროფესიული განვითარების საჭიროებას</t>
  </si>
  <si>
    <t>ინოვაცია</t>
  </si>
  <si>
    <t>უწყვეტი პროფესიული განვითარების უნარები</t>
  </si>
  <si>
    <t>პროაქტიურია უწყვეტი პროფესიული განვითარების. თავად ეწევა საგანმანათლებლო საქმიანობას</t>
  </si>
  <si>
    <t>პაციენტზე ზრუნვის პროცესის გაუმჯობესების და ინოვაციების მოძიების/იმპლემენტაციის უნარი</t>
  </si>
  <si>
    <t>მუდმივად ხელს უწყობს ინოვაციურ იდეებსა და გაუმჯობესებას</t>
  </si>
  <si>
    <t>ძირითადად ხელს უწყობს გაუმჯობესებას და ინოვაციურ გადაწყვეტილებებს</t>
  </si>
  <si>
    <t>აკმაყოფილებს ინოვაციების და სრულყოფის ძირითად მოთხოვნებს</t>
  </si>
  <si>
    <t>იშვიათად ავლენს ინტერესს ინოვაციებისა და გაუმჯობესების საჭიროებების მიმართ</t>
  </si>
  <si>
    <t>უგულვებელყოფს ინოვაციებს და გაუმჯობესების საჭიროებას</t>
  </si>
  <si>
    <t>ადმინისტრირება</t>
  </si>
  <si>
    <t>დოკუმენტაციის წარმოების და ადმინისტრაციული ამოცანების შესრულებისის უნარები</t>
  </si>
  <si>
    <t>ყოველთვის ზუსტად და დროულად ასრულებს დავალებებს. აქვს ადმინისტრირების შესანიშნავი უნარი</t>
  </si>
  <si>
    <t>ძირითადად ყოველთვის ზუსტად და დროულად ასრულებს დავალებებს. აქვს ადმინისტრირების კარგი უნარი</t>
  </si>
  <si>
    <t xml:space="preserve">დავალებებს ადეკვატურად, თუმცა არადროულად ასრულებს. </t>
  </si>
  <si>
    <t>ხშირად არაზუსტია დავალებების შესრულებისას და არღვევს შესრულების ვადებს</t>
  </si>
  <si>
    <t>აღენიშნება შესრულების სიზუსტის და დროულობის მუდმივი პრობლემები</t>
  </si>
  <si>
    <t>შეფასების კრიტერიუმები</t>
  </si>
  <si>
    <t>კლინიკური კომპეტენცია: კლინიკური ცოდნისა და უნარების გამოყენების უნარი პაციენტის მოვლაში</t>
  </si>
  <si>
    <t>პაციენტის მოვლის ხარისხის და უსაფრთხოების უზრუნველყოფის უნარი</t>
  </si>
  <si>
    <t>პაციენტებთან, ოჯახის წევრებთან და პერსონალთან ეფექტური კომუნიკაციის უნარი</t>
  </si>
  <si>
    <t>პაციენტის მოვლა: პაციენტის მოვლის ხარისხის და უსაფრთხოების უზრუნველყოფის უნარი</t>
  </si>
  <si>
    <t>პაციენტის მოვლის პროცესი არათანმიმდევრულია და ჯეროვნად არ არის უზრუნველყოფილი უსაფრთხოება</t>
  </si>
  <si>
    <t>კომუნიკაციის უნარი: პაციენტებთან, ოჯახის წევრებთან და პერსონალთან ეფექტური კომუნიკაციის უნარი</t>
  </si>
  <si>
    <t>პროფესიონალიზმი: ეთიკური სტანდარტების დაცვა, საიმედოობა და პროფესიული ქცევა</t>
  </si>
  <si>
    <t>გუნდური მუშაობა/კოოპერაცია: მულტიდისციპლინურ გუნდში ეფექტური მუშაობის უნარები</t>
  </si>
  <si>
    <t>უწყვეტი განათლება/განვითარება: უწყვეტი პროფესიული განვითარების უნარები</t>
  </si>
  <si>
    <t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t>
  </si>
  <si>
    <t>ადმინისტრირება: დოკუმენტაციის წარმოების და ადმინისტრაციული ამოცანების შესრულებისის უნარები</t>
  </si>
  <si>
    <t xml:space="preserve">საბოლოო შეფასება </t>
  </si>
  <si>
    <t>%</t>
  </si>
  <si>
    <t>კოოპერაცია</t>
  </si>
  <si>
    <t>უწყვეტი განათლება</t>
  </si>
  <si>
    <t>კომპეტენციების რადარული დიაგრამა</t>
  </si>
  <si>
    <t>კლინიკური უნარები</t>
  </si>
  <si>
    <t>კომუნიკაცია</t>
  </si>
  <si>
    <t>განათლება</t>
  </si>
  <si>
    <t>შეიძლება იყოს 1 ადამიანი, მოღიმარი, საავადმყოფო and ტექსტი გამოსახულება</t>
  </si>
  <si>
    <t>საბოლოო შეფასება</t>
  </si>
  <si>
    <t>თბილისის სახელმწიფო სამედიცინო უნივერსიტეტის და ინგოროყვას მაღალი სამედიცინო ტექნოლოგიების საუნივერსიტეტო კლინიკის დეპარტამენტი</t>
  </si>
  <si>
    <t>Name 1</t>
  </si>
  <si>
    <t>Name 2</t>
  </si>
  <si>
    <t>Name 3</t>
  </si>
  <si>
    <t>Name 4</t>
  </si>
  <si>
    <t>Name 5</t>
  </si>
  <si>
    <t>Name 6</t>
  </si>
  <si>
    <t>Name 7</t>
  </si>
  <si>
    <t>Name 8</t>
  </si>
  <si>
    <t>Name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</si>
</sst>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Sylfaen"/>
      <family val="2"/>
      <charset val="1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48"/>
      <color theme="1"/>
      <name val="Calibri"/>
      <family val="2"/>
    </font>
    <font>
      <sz val="11"/>
      <color theme="0"/>
      <name val="Calibri"/>
      <family val="2"/>
    </font>
    <font>
      <u/>
      <sz val="11"/>
      <color theme="10"/>
      <name val="Sylfaen"/>
      <family val="2"/>
      <charset val="1"/>
      <scheme val="minor"/>
    </font>
    <font>
      <sz val="10"/>
      <name val="Calibri"/>
      <family val="2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0" xfId="0" applyFont="1" applyFill="1"/>
    <xf numFmtId="0" fontId="3" fillId="3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5" fillId="3" borderId="0" xfId="0" applyFont="1" applyFill="1"/>
    <xf numFmtId="0" fontId="5" fillId="2" borderId="0" xfId="0" applyFont="1" applyFill="1"/>
    <xf numFmtId="0" fontId="6" fillId="4" borderId="0" xfId="0" applyFont="1" applyFill="1"/>
    <xf numFmtId="0" fontId="5" fillId="4" borderId="0" xfId="0" applyFont="1" applyFill="1"/>
    <xf numFmtId="0" fontId="2" fillId="4" borderId="0" xfId="0" applyFont="1" applyFill="1"/>
    <xf numFmtId="0" fontId="4" fillId="4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/>
    <xf numFmtId="0" fontId="7" fillId="2" borderId="0" xfId="0" applyFont="1" applyFill="1"/>
    <xf numFmtId="0" fontId="14" fillId="2" borderId="0" xfId="0" applyFont="1" applyFill="1"/>
    <xf numFmtId="0" fontId="1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6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('1'!$Q$19,'1'!$Q$23,'1'!$Q$27,'1'!$Q$31,'1'!$Q$35,'1'!$Q$39,'1'!$Q$43,'1'!$Q$47)</c:f>
              <c:strCache>
                <c:ptCount val="8"/>
                <c:pt idx="0">
                  <c:v>კლინიკური კომპეტენცია</c:v>
                </c:pt>
                <c:pt idx="1">
                  <c:v>პაციენტის მოვლა</c:v>
                </c:pt>
                <c:pt idx="2">
                  <c:v>კომუნიკაციის უნარი</c:v>
                </c:pt>
                <c:pt idx="3">
                  <c:v>პროფესიონალიზმი</c:v>
                </c:pt>
                <c:pt idx="4">
                  <c:v>კოოპერაცია</c:v>
                </c:pt>
                <c:pt idx="5">
                  <c:v>უწყვეტი განათლება</c:v>
                </c:pt>
                <c:pt idx="6">
                  <c:v>ინოვაცია</c:v>
                </c:pt>
                <c:pt idx="7">
                  <c:v>ადმინისტრირება</c:v>
                </c:pt>
              </c:strCache>
            </c:strRef>
          </c:cat>
          <c:val>
            <c:numRef>
              <c:f>('1'!$T$19,'1'!$T$23,'1'!$T$27,'1'!$T$31,'1'!$T$35,'1'!$T$39,'1'!$T$43,'1'!$T$47)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7-4FEB-AF57-2DBC428A2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400287"/>
        <c:axId val="1813403647"/>
      </c:radarChart>
      <c:catAx>
        <c:axId val="18134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3647"/>
        <c:crosses val="autoZero"/>
        <c:auto val="1"/>
        <c:lblAlgn val="ctr"/>
        <c:lblOffset val="100"/>
        <c:noMultiLvlLbl val="0"/>
      </c:catAx>
      <c:valAx>
        <c:axId val="18134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('2'!$Q$19,'2'!$Q$23,'2'!$Q$27,'2'!$Q$31,'2'!$Q$35,'2'!$Q$39,'2'!$Q$43,'2'!$Q$47)</c:f>
              <c:strCache>
                <c:ptCount val="8"/>
                <c:pt idx="0">
                  <c:v>კლინიკური კომპეტენცია</c:v>
                </c:pt>
                <c:pt idx="1">
                  <c:v>პაციენტის მოვლა</c:v>
                </c:pt>
                <c:pt idx="2">
                  <c:v>კომუნიკაციის უნარი</c:v>
                </c:pt>
                <c:pt idx="3">
                  <c:v>პროფესიონალიზმი</c:v>
                </c:pt>
                <c:pt idx="4">
                  <c:v>კოოპერაცია</c:v>
                </c:pt>
                <c:pt idx="5">
                  <c:v>უწყვეტი განათლება</c:v>
                </c:pt>
                <c:pt idx="6">
                  <c:v>ინოვაცია</c:v>
                </c:pt>
                <c:pt idx="7">
                  <c:v>ადმინისტრირება</c:v>
                </c:pt>
              </c:strCache>
            </c:strRef>
          </c:cat>
          <c:val>
            <c:numRef>
              <c:f>('2'!$T$19,'2'!$T$23,'2'!$T$27,'2'!$T$31,'2'!$T$35,'2'!$T$39,'2'!$T$43,'2'!$T$47)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1-4228-82D7-F91500D7A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400287"/>
        <c:axId val="1813403647"/>
      </c:radarChart>
      <c:catAx>
        <c:axId val="18134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3647"/>
        <c:crosses val="autoZero"/>
        <c:auto val="1"/>
        <c:lblAlgn val="ctr"/>
        <c:lblOffset val="100"/>
        <c:noMultiLvlLbl val="0"/>
      </c:catAx>
      <c:valAx>
        <c:axId val="18134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('3'!$Q$19,'3'!$Q$23,'3'!$Q$27,'3'!$Q$31,'3'!$Q$35,'3'!$Q$39,'3'!$Q$43,'3'!$Q$47)</c:f>
              <c:strCache>
                <c:ptCount val="8"/>
                <c:pt idx="0">
                  <c:v>კლინიკური კომპეტენცია</c:v>
                </c:pt>
                <c:pt idx="1">
                  <c:v>პაციენტის მოვლა</c:v>
                </c:pt>
                <c:pt idx="2">
                  <c:v>კომუნიკაციის უნარი</c:v>
                </c:pt>
                <c:pt idx="3">
                  <c:v>პროფესიონალიზმი</c:v>
                </c:pt>
                <c:pt idx="4">
                  <c:v>კოოპერაცია</c:v>
                </c:pt>
                <c:pt idx="5">
                  <c:v>უწყვეტი განათლება</c:v>
                </c:pt>
                <c:pt idx="6">
                  <c:v>ინოვაცია</c:v>
                </c:pt>
                <c:pt idx="7">
                  <c:v>ადმინისტრირება</c:v>
                </c:pt>
              </c:strCache>
            </c:strRef>
          </c:cat>
          <c:val>
            <c:numRef>
              <c:f>('3'!$T$19,'3'!$T$23,'3'!$T$27,'3'!$T$31,'3'!$T$35,'3'!$T$39,'3'!$T$43,'3'!$T$47)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EC4-8E55-014E4A17D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400287"/>
        <c:axId val="1813403647"/>
      </c:radarChart>
      <c:catAx>
        <c:axId val="18134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3647"/>
        <c:crosses val="autoZero"/>
        <c:auto val="1"/>
        <c:lblAlgn val="ctr"/>
        <c:lblOffset val="100"/>
        <c:noMultiLvlLbl val="0"/>
      </c:catAx>
      <c:valAx>
        <c:axId val="18134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('4'!$Q$19,'4'!$Q$23,'4'!$Q$27,'4'!$Q$31,'4'!$Q$35,'4'!$Q$39,'4'!$Q$43,'4'!$Q$47)</c:f>
              <c:strCache>
                <c:ptCount val="8"/>
                <c:pt idx="0">
                  <c:v>კლინიკური კომპეტენცია</c:v>
                </c:pt>
                <c:pt idx="1">
                  <c:v>პაციენტის მოვლა</c:v>
                </c:pt>
                <c:pt idx="2">
                  <c:v>კომუნიკაციის უნარი</c:v>
                </c:pt>
                <c:pt idx="3">
                  <c:v>პროფესიონალიზმი</c:v>
                </c:pt>
                <c:pt idx="4">
                  <c:v>კოოპერაცია</c:v>
                </c:pt>
                <c:pt idx="5">
                  <c:v>უწყვეტი განათლება</c:v>
                </c:pt>
                <c:pt idx="6">
                  <c:v>ინოვაცია</c:v>
                </c:pt>
                <c:pt idx="7">
                  <c:v>ადმინისტრირება</c:v>
                </c:pt>
              </c:strCache>
            </c:strRef>
          </c:cat>
          <c:val>
            <c:numRef>
              <c:f>('4'!$T$19,'4'!$T$23,'4'!$T$27,'4'!$T$31,'4'!$T$35,'4'!$T$39,'4'!$T$43,'4'!$T$47)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4-4A1F-9C2E-CBEBB95A1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400287"/>
        <c:axId val="1813403647"/>
      </c:radarChart>
      <c:catAx>
        <c:axId val="18134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3647"/>
        <c:crosses val="autoZero"/>
        <c:auto val="1"/>
        <c:lblAlgn val="ctr"/>
        <c:lblOffset val="100"/>
        <c:noMultiLvlLbl val="0"/>
      </c:catAx>
      <c:valAx>
        <c:axId val="18134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('5'!$Q$19,'5'!$Q$23,'5'!$Q$27,'5'!$Q$31,'5'!$Q$35,'5'!$Q$39,'5'!$Q$43,'5'!$Q$47)</c:f>
              <c:strCache>
                <c:ptCount val="8"/>
                <c:pt idx="0">
                  <c:v>კლინიკური კომპეტენცია</c:v>
                </c:pt>
                <c:pt idx="1">
                  <c:v>პაციენტის მოვლა</c:v>
                </c:pt>
                <c:pt idx="2">
                  <c:v>კომუნიკაციის უნარი</c:v>
                </c:pt>
                <c:pt idx="3">
                  <c:v>პროფესიონალიზმი</c:v>
                </c:pt>
                <c:pt idx="4">
                  <c:v>კოოპერაცია</c:v>
                </c:pt>
                <c:pt idx="5">
                  <c:v>უწყვეტი განათლება</c:v>
                </c:pt>
                <c:pt idx="6">
                  <c:v>ინოვაცია</c:v>
                </c:pt>
                <c:pt idx="7">
                  <c:v>ადმინისტრირება</c:v>
                </c:pt>
              </c:strCache>
            </c:strRef>
          </c:cat>
          <c:val>
            <c:numRef>
              <c:f>('5'!$T$19,'5'!$T$23,'5'!$T$27,'5'!$T$31,'5'!$T$35,'5'!$T$39,'5'!$T$43,'5'!$T$47)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7-4721-87A2-7F37A4A9A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400287"/>
        <c:axId val="1813403647"/>
      </c:radarChart>
      <c:catAx>
        <c:axId val="18134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3647"/>
        <c:crosses val="autoZero"/>
        <c:auto val="1"/>
        <c:lblAlgn val="ctr"/>
        <c:lblOffset val="100"/>
        <c:noMultiLvlLbl val="0"/>
      </c:catAx>
      <c:valAx>
        <c:axId val="18134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('6'!$Q$19,'6'!$Q$23,'6'!$Q$27,'6'!$Q$31,'6'!$Q$35,'6'!$Q$39,'6'!$Q$43,'6'!$Q$47)</c:f>
              <c:strCache>
                <c:ptCount val="8"/>
                <c:pt idx="0">
                  <c:v>კლინიკური კომპეტენცია</c:v>
                </c:pt>
                <c:pt idx="1">
                  <c:v>პაციენტის მოვლა</c:v>
                </c:pt>
                <c:pt idx="2">
                  <c:v>კომუნიკაციის უნარი</c:v>
                </c:pt>
                <c:pt idx="3">
                  <c:v>პროფესიონალიზმი</c:v>
                </c:pt>
                <c:pt idx="4">
                  <c:v>კოოპერაცია</c:v>
                </c:pt>
                <c:pt idx="5">
                  <c:v>უწყვეტი განათლება</c:v>
                </c:pt>
                <c:pt idx="6">
                  <c:v>ინოვაცია</c:v>
                </c:pt>
                <c:pt idx="7">
                  <c:v>ადმინისტრირება</c:v>
                </c:pt>
              </c:strCache>
            </c:strRef>
          </c:cat>
          <c:val>
            <c:numRef>
              <c:f>('6'!$T$19,'6'!$T$23,'6'!$T$27,'6'!$T$31,'6'!$T$35,'6'!$T$39,'6'!$T$43,'6'!$T$47)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D-4E13-8163-D1709487F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400287"/>
        <c:axId val="1813403647"/>
      </c:radarChart>
      <c:catAx>
        <c:axId val="18134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3647"/>
        <c:crosses val="autoZero"/>
        <c:auto val="1"/>
        <c:lblAlgn val="ctr"/>
        <c:lblOffset val="100"/>
        <c:noMultiLvlLbl val="0"/>
      </c:catAx>
      <c:valAx>
        <c:axId val="18134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('7'!$Q$19,'7'!$Q$23,'7'!$Q$27,'7'!$Q$31,'7'!$Q$35,'7'!$Q$39,'7'!$Q$43,'7'!$Q$47)</c:f>
              <c:strCache>
                <c:ptCount val="8"/>
                <c:pt idx="0">
                  <c:v>კლინიკური კომპეტენცია</c:v>
                </c:pt>
                <c:pt idx="1">
                  <c:v>პაციენტის მოვლა</c:v>
                </c:pt>
                <c:pt idx="2">
                  <c:v>კომუნიკაციის უნარი</c:v>
                </c:pt>
                <c:pt idx="3">
                  <c:v>პროფესიონალიზმი</c:v>
                </c:pt>
                <c:pt idx="4">
                  <c:v>კოოპერაცია</c:v>
                </c:pt>
                <c:pt idx="5">
                  <c:v>უწყვეტი განათლება</c:v>
                </c:pt>
                <c:pt idx="6">
                  <c:v>ინოვაცია</c:v>
                </c:pt>
                <c:pt idx="7">
                  <c:v>ადმინისტრირება</c:v>
                </c:pt>
              </c:strCache>
            </c:strRef>
          </c:cat>
          <c:val>
            <c:numRef>
              <c:f>('7'!$T$19,'7'!$T$23,'7'!$T$27,'7'!$T$31,'7'!$T$35,'7'!$T$39,'7'!$T$43,'7'!$T$47)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D-4A94-B62B-D86BD006E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400287"/>
        <c:axId val="1813403647"/>
      </c:radarChart>
      <c:catAx>
        <c:axId val="18134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3647"/>
        <c:crosses val="autoZero"/>
        <c:auto val="1"/>
        <c:lblAlgn val="ctr"/>
        <c:lblOffset val="100"/>
        <c:noMultiLvlLbl val="0"/>
      </c:catAx>
      <c:valAx>
        <c:axId val="18134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('8'!$Q$19,'8'!$Q$23,'8'!$Q$27,'8'!$Q$31,'8'!$Q$35,'8'!$Q$39,'8'!$Q$43,'8'!$Q$47)</c:f>
              <c:strCache>
                <c:ptCount val="8"/>
                <c:pt idx="0">
                  <c:v>კლინიკური კომპეტენცია</c:v>
                </c:pt>
                <c:pt idx="1">
                  <c:v>პაციენტის მოვლა</c:v>
                </c:pt>
                <c:pt idx="2">
                  <c:v>კომუნიკაციის უნარი</c:v>
                </c:pt>
                <c:pt idx="3">
                  <c:v>პროფესიონალიზმი</c:v>
                </c:pt>
                <c:pt idx="4">
                  <c:v>კოოპერაცია</c:v>
                </c:pt>
                <c:pt idx="5">
                  <c:v>უწყვეტი განათლება</c:v>
                </c:pt>
                <c:pt idx="6">
                  <c:v>ინოვაცია</c:v>
                </c:pt>
                <c:pt idx="7">
                  <c:v>ადმინისტრირება</c:v>
                </c:pt>
              </c:strCache>
            </c:strRef>
          </c:cat>
          <c:val>
            <c:numRef>
              <c:f>('8'!$T$19,'8'!$T$23,'8'!$T$27,'8'!$T$31,'8'!$T$35,'8'!$T$39,'8'!$T$43,'8'!$T$47)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D44-8218-16C6D5D7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400287"/>
        <c:axId val="1813403647"/>
      </c:radarChart>
      <c:catAx>
        <c:axId val="18134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3647"/>
        <c:crosses val="autoZero"/>
        <c:auto val="1"/>
        <c:lblAlgn val="ctr"/>
        <c:lblOffset val="100"/>
        <c:noMultiLvlLbl val="0"/>
      </c:catAx>
      <c:valAx>
        <c:axId val="18134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('9'!$Q$19,'9'!$Q$23,'9'!$Q$27,'9'!$Q$31,'9'!$Q$35,'9'!$Q$39,'9'!$Q$43,'9'!$Q$47)</c:f>
              <c:strCache>
                <c:ptCount val="8"/>
                <c:pt idx="0">
                  <c:v>კლინიკური კომპეტენცია</c:v>
                </c:pt>
                <c:pt idx="1">
                  <c:v>პაციენტის მოვლა</c:v>
                </c:pt>
                <c:pt idx="2">
                  <c:v>კომუნიკაციის უნარი</c:v>
                </c:pt>
                <c:pt idx="3">
                  <c:v>პროფესიონალიზმი</c:v>
                </c:pt>
                <c:pt idx="4">
                  <c:v>კოოპერაცია</c:v>
                </c:pt>
                <c:pt idx="5">
                  <c:v>უწყვეტი განათლება</c:v>
                </c:pt>
                <c:pt idx="6">
                  <c:v>ინოვაცია</c:v>
                </c:pt>
                <c:pt idx="7">
                  <c:v>ადმინისტრირება</c:v>
                </c:pt>
              </c:strCache>
            </c:strRef>
          </c:cat>
          <c:val>
            <c:numRef>
              <c:f>('9'!$T$19,'9'!$T$23,'9'!$T$27,'9'!$T$31,'9'!$T$35,'9'!$T$39,'9'!$T$43,'9'!$T$47)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9-4B15-875A-EA0E7F02A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400287"/>
        <c:axId val="1813403647"/>
      </c:radarChart>
      <c:catAx>
        <c:axId val="18134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3647"/>
        <c:crosses val="autoZero"/>
        <c:auto val="1"/>
        <c:lblAlgn val="ctr"/>
        <c:lblOffset val="100"/>
        <c:noMultiLvlLbl val="0"/>
      </c:catAx>
      <c:valAx>
        <c:axId val="18134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134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Style="combo" dx="22" fmlaLink="$B$19" fmlaRange="Sheet3!$E$1:$E$6" noThreeD="1" sel="1" val="0"/>
</file>

<file path=xl/ctrlProps/ctrlProp10.xml><?xml version="1.0" encoding="utf-8"?>
<formControlPr xmlns="http://schemas.microsoft.com/office/spreadsheetml/2009/9/main" objectType="Drop" dropStyle="combo" dx="22" fmlaLink="B$23" fmlaRange="Sheet3!$E$7:$E$12" noThreeD="1" sel="1" val="0"/>
</file>

<file path=xl/ctrlProps/ctrlProp11.xml><?xml version="1.0" encoding="utf-8"?>
<formControlPr xmlns="http://schemas.microsoft.com/office/spreadsheetml/2009/9/main" objectType="Drop" dropStyle="combo" dx="22" fmlaLink="B$27" fmlaRange="Sheet3!$E$13:$E$18" noThreeD="1" sel="1" val="0"/>
</file>

<file path=xl/ctrlProps/ctrlProp12.xml><?xml version="1.0" encoding="utf-8"?>
<formControlPr xmlns="http://schemas.microsoft.com/office/spreadsheetml/2009/9/main" objectType="Drop" dropStyle="combo" dx="22" fmlaLink="B$31" fmlaRange="Sheet3!$E$19:$E$24" noThreeD="1" sel="1" val="0"/>
</file>

<file path=xl/ctrlProps/ctrlProp13.xml><?xml version="1.0" encoding="utf-8"?>
<formControlPr xmlns="http://schemas.microsoft.com/office/spreadsheetml/2009/9/main" objectType="Drop" dropStyle="combo" dx="22" fmlaLink="B$35" fmlaRange="Sheet3!$E$25:$E$30" noThreeD="1" sel="1" val="0"/>
</file>

<file path=xl/ctrlProps/ctrlProp14.xml><?xml version="1.0" encoding="utf-8"?>
<formControlPr xmlns="http://schemas.microsoft.com/office/spreadsheetml/2009/9/main" objectType="Drop" dropStyle="combo" dx="22" fmlaLink="B$39" fmlaRange="Sheet3!$E$31:$E$36" noThreeD="1" sel="1" val="0"/>
</file>

<file path=xl/ctrlProps/ctrlProp15.xml><?xml version="1.0" encoding="utf-8"?>
<formControlPr xmlns="http://schemas.microsoft.com/office/spreadsheetml/2009/9/main" objectType="Drop" dropStyle="combo" dx="22" fmlaLink="B$43" fmlaRange="Sheet3!$E$37:$E$42" noThreeD="1" sel="1" val="0"/>
</file>

<file path=xl/ctrlProps/ctrlProp16.xml><?xml version="1.0" encoding="utf-8"?>
<formControlPr xmlns="http://schemas.microsoft.com/office/spreadsheetml/2009/9/main" objectType="Drop" dropStyle="combo" dx="22" fmlaLink="B$47" fmlaRange="Sheet3!$E$43:$E$48" noThreeD="1" sel="1" val="0"/>
</file>

<file path=xl/ctrlProps/ctrlProp17.xml><?xml version="1.0" encoding="utf-8"?>
<formControlPr xmlns="http://schemas.microsoft.com/office/spreadsheetml/2009/9/main" objectType="Drop" dropStyle="combo" dx="22" fmlaLink="$B$19" fmlaRange="Sheet3!$E$1:$E$6" noThreeD="1" sel="1" val="0"/>
</file>

<file path=xl/ctrlProps/ctrlProp18.xml><?xml version="1.0" encoding="utf-8"?>
<formControlPr xmlns="http://schemas.microsoft.com/office/spreadsheetml/2009/9/main" objectType="Drop" dropStyle="combo" dx="22" fmlaLink="B$23" fmlaRange="Sheet3!$E$7:$E$12" noThreeD="1" sel="1" val="0"/>
</file>

<file path=xl/ctrlProps/ctrlProp19.xml><?xml version="1.0" encoding="utf-8"?>
<formControlPr xmlns="http://schemas.microsoft.com/office/spreadsheetml/2009/9/main" objectType="Drop" dropStyle="combo" dx="22" fmlaLink="B$27" fmlaRange="Sheet3!$E$13:$E$18" noThreeD="1" sel="1" val="0"/>
</file>

<file path=xl/ctrlProps/ctrlProp2.xml><?xml version="1.0" encoding="utf-8"?>
<formControlPr xmlns="http://schemas.microsoft.com/office/spreadsheetml/2009/9/main" objectType="Drop" dropStyle="combo" dx="22" fmlaLink="B$23" fmlaRange="Sheet3!$E$7:$E$12" noThreeD="1" sel="1" val="0"/>
</file>

<file path=xl/ctrlProps/ctrlProp20.xml><?xml version="1.0" encoding="utf-8"?>
<formControlPr xmlns="http://schemas.microsoft.com/office/spreadsheetml/2009/9/main" objectType="Drop" dropStyle="combo" dx="22" fmlaLink="B$31" fmlaRange="Sheet3!$E$19:$E$24" noThreeD="1" sel="1" val="0"/>
</file>

<file path=xl/ctrlProps/ctrlProp21.xml><?xml version="1.0" encoding="utf-8"?>
<formControlPr xmlns="http://schemas.microsoft.com/office/spreadsheetml/2009/9/main" objectType="Drop" dropStyle="combo" dx="22" fmlaLink="B$35" fmlaRange="Sheet3!$E$25:$E$30" noThreeD="1" sel="1" val="0"/>
</file>

<file path=xl/ctrlProps/ctrlProp22.xml><?xml version="1.0" encoding="utf-8"?>
<formControlPr xmlns="http://schemas.microsoft.com/office/spreadsheetml/2009/9/main" objectType="Drop" dropStyle="combo" dx="22" fmlaLink="B$39" fmlaRange="Sheet3!$E$31:$E$36" noThreeD="1" sel="1" val="0"/>
</file>

<file path=xl/ctrlProps/ctrlProp23.xml><?xml version="1.0" encoding="utf-8"?>
<formControlPr xmlns="http://schemas.microsoft.com/office/spreadsheetml/2009/9/main" objectType="Drop" dropStyle="combo" dx="22" fmlaLink="B$43" fmlaRange="Sheet3!$E$37:$E$42" noThreeD="1" sel="1" val="0"/>
</file>

<file path=xl/ctrlProps/ctrlProp24.xml><?xml version="1.0" encoding="utf-8"?>
<formControlPr xmlns="http://schemas.microsoft.com/office/spreadsheetml/2009/9/main" objectType="Drop" dropStyle="combo" dx="22" fmlaLink="B$47" fmlaRange="Sheet3!$E$43:$E$48" noThreeD="1" sel="1" val="0"/>
</file>

<file path=xl/ctrlProps/ctrlProp25.xml><?xml version="1.0" encoding="utf-8"?>
<formControlPr xmlns="http://schemas.microsoft.com/office/spreadsheetml/2009/9/main" objectType="Drop" dropStyle="combo" dx="22" fmlaLink="$B$19" fmlaRange="Sheet3!$E$1:$E$6" noThreeD="1" sel="1" val="0"/>
</file>

<file path=xl/ctrlProps/ctrlProp26.xml><?xml version="1.0" encoding="utf-8"?>
<formControlPr xmlns="http://schemas.microsoft.com/office/spreadsheetml/2009/9/main" objectType="Drop" dropStyle="combo" dx="22" fmlaLink="B$23" fmlaRange="Sheet3!$E$7:$E$12" noThreeD="1" sel="1" val="0"/>
</file>

<file path=xl/ctrlProps/ctrlProp27.xml><?xml version="1.0" encoding="utf-8"?>
<formControlPr xmlns="http://schemas.microsoft.com/office/spreadsheetml/2009/9/main" objectType="Drop" dropStyle="combo" dx="22" fmlaLink="B$27" fmlaRange="Sheet3!$E$13:$E$18" noThreeD="1" sel="1" val="0"/>
</file>

<file path=xl/ctrlProps/ctrlProp28.xml><?xml version="1.0" encoding="utf-8"?>
<formControlPr xmlns="http://schemas.microsoft.com/office/spreadsheetml/2009/9/main" objectType="Drop" dropStyle="combo" dx="22" fmlaLink="B$31" fmlaRange="Sheet3!$E$19:$E$24" noThreeD="1" sel="1" val="0"/>
</file>

<file path=xl/ctrlProps/ctrlProp29.xml><?xml version="1.0" encoding="utf-8"?>
<formControlPr xmlns="http://schemas.microsoft.com/office/spreadsheetml/2009/9/main" objectType="Drop" dropStyle="combo" dx="22" fmlaLink="B$35" fmlaRange="Sheet3!$E$25:$E$30" noThreeD="1" sel="1" val="0"/>
</file>

<file path=xl/ctrlProps/ctrlProp3.xml><?xml version="1.0" encoding="utf-8"?>
<formControlPr xmlns="http://schemas.microsoft.com/office/spreadsheetml/2009/9/main" objectType="Drop" dropStyle="combo" dx="22" fmlaLink="B$27" fmlaRange="Sheet3!$E$13:$E$18" noThreeD="1" sel="1" val="0"/>
</file>

<file path=xl/ctrlProps/ctrlProp30.xml><?xml version="1.0" encoding="utf-8"?>
<formControlPr xmlns="http://schemas.microsoft.com/office/spreadsheetml/2009/9/main" objectType="Drop" dropStyle="combo" dx="22" fmlaLink="B$39" fmlaRange="Sheet3!$E$31:$E$36" noThreeD="1" sel="1" val="0"/>
</file>

<file path=xl/ctrlProps/ctrlProp31.xml><?xml version="1.0" encoding="utf-8"?>
<formControlPr xmlns="http://schemas.microsoft.com/office/spreadsheetml/2009/9/main" objectType="Drop" dropStyle="combo" dx="22" fmlaLink="B$43" fmlaRange="Sheet3!$E$37:$E$42" noThreeD="1" sel="1" val="0"/>
</file>

<file path=xl/ctrlProps/ctrlProp32.xml><?xml version="1.0" encoding="utf-8"?>
<formControlPr xmlns="http://schemas.microsoft.com/office/spreadsheetml/2009/9/main" objectType="Drop" dropStyle="combo" dx="22" fmlaLink="B$47" fmlaRange="Sheet3!$E$43:$E$48" noThreeD="1" sel="1" val="0"/>
</file>

<file path=xl/ctrlProps/ctrlProp33.xml><?xml version="1.0" encoding="utf-8"?>
<formControlPr xmlns="http://schemas.microsoft.com/office/spreadsheetml/2009/9/main" objectType="Drop" dropStyle="combo" dx="22" fmlaLink="$B$19" fmlaRange="Sheet3!$E$1:$E$6" noThreeD="1" sel="1" val="0"/>
</file>

<file path=xl/ctrlProps/ctrlProp34.xml><?xml version="1.0" encoding="utf-8"?>
<formControlPr xmlns="http://schemas.microsoft.com/office/spreadsheetml/2009/9/main" objectType="Drop" dropStyle="combo" dx="22" fmlaLink="B$23" fmlaRange="Sheet3!$E$7:$E$12" noThreeD="1" sel="1" val="0"/>
</file>

<file path=xl/ctrlProps/ctrlProp35.xml><?xml version="1.0" encoding="utf-8"?>
<formControlPr xmlns="http://schemas.microsoft.com/office/spreadsheetml/2009/9/main" objectType="Drop" dropStyle="combo" dx="22" fmlaLink="B$27" fmlaRange="Sheet3!$E$13:$E$18" noThreeD="1" sel="1" val="0"/>
</file>

<file path=xl/ctrlProps/ctrlProp36.xml><?xml version="1.0" encoding="utf-8"?>
<formControlPr xmlns="http://schemas.microsoft.com/office/spreadsheetml/2009/9/main" objectType="Drop" dropStyle="combo" dx="22" fmlaLink="B$31" fmlaRange="Sheet3!$E$19:$E$24" noThreeD="1" sel="1" val="0"/>
</file>

<file path=xl/ctrlProps/ctrlProp37.xml><?xml version="1.0" encoding="utf-8"?>
<formControlPr xmlns="http://schemas.microsoft.com/office/spreadsheetml/2009/9/main" objectType="Drop" dropStyle="combo" dx="22" fmlaLink="B$35" fmlaRange="Sheet3!$E$25:$E$30" noThreeD="1" sel="1" val="0"/>
</file>

<file path=xl/ctrlProps/ctrlProp38.xml><?xml version="1.0" encoding="utf-8"?>
<formControlPr xmlns="http://schemas.microsoft.com/office/spreadsheetml/2009/9/main" objectType="Drop" dropStyle="combo" dx="22" fmlaLink="B$39" fmlaRange="Sheet3!$E$31:$E$36" noThreeD="1" sel="1" val="0"/>
</file>

<file path=xl/ctrlProps/ctrlProp39.xml><?xml version="1.0" encoding="utf-8"?>
<formControlPr xmlns="http://schemas.microsoft.com/office/spreadsheetml/2009/9/main" objectType="Drop" dropStyle="combo" dx="22" fmlaLink="B$43" fmlaRange="Sheet3!$E$37:$E$42" noThreeD="1" sel="1" val="0"/>
</file>

<file path=xl/ctrlProps/ctrlProp4.xml><?xml version="1.0" encoding="utf-8"?>
<formControlPr xmlns="http://schemas.microsoft.com/office/spreadsheetml/2009/9/main" objectType="Drop" dropStyle="combo" dx="22" fmlaLink="B$31" fmlaRange="Sheet3!$E$19:$E$24" noThreeD="1" sel="1" val="0"/>
</file>

<file path=xl/ctrlProps/ctrlProp40.xml><?xml version="1.0" encoding="utf-8"?>
<formControlPr xmlns="http://schemas.microsoft.com/office/spreadsheetml/2009/9/main" objectType="Drop" dropStyle="combo" dx="22" fmlaLink="B$47" fmlaRange="Sheet3!$E$43:$E$48" noThreeD="1" sel="1" val="0"/>
</file>

<file path=xl/ctrlProps/ctrlProp41.xml><?xml version="1.0" encoding="utf-8"?>
<formControlPr xmlns="http://schemas.microsoft.com/office/spreadsheetml/2009/9/main" objectType="Drop" dropStyle="combo" dx="22" fmlaLink="$B$19" fmlaRange="Sheet3!$E$1:$E$6" noThreeD="1" sel="1" val="0"/>
</file>

<file path=xl/ctrlProps/ctrlProp42.xml><?xml version="1.0" encoding="utf-8"?>
<formControlPr xmlns="http://schemas.microsoft.com/office/spreadsheetml/2009/9/main" objectType="Drop" dropStyle="combo" dx="22" fmlaLink="B$23" fmlaRange="Sheet3!$E$7:$E$12" noThreeD="1" sel="1" val="0"/>
</file>

<file path=xl/ctrlProps/ctrlProp43.xml><?xml version="1.0" encoding="utf-8"?>
<formControlPr xmlns="http://schemas.microsoft.com/office/spreadsheetml/2009/9/main" objectType="Drop" dropStyle="combo" dx="22" fmlaLink="B$27" fmlaRange="Sheet3!$E$13:$E$18" noThreeD="1" sel="1" val="0"/>
</file>

<file path=xl/ctrlProps/ctrlProp44.xml><?xml version="1.0" encoding="utf-8"?>
<formControlPr xmlns="http://schemas.microsoft.com/office/spreadsheetml/2009/9/main" objectType="Drop" dropStyle="combo" dx="22" fmlaLink="B$31" fmlaRange="Sheet3!$E$19:$E$24" noThreeD="1" sel="1" val="0"/>
</file>

<file path=xl/ctrlProps/ctrlProp45.xml><?xml version="1.0" encoding="utf-8"?>
<formControlPr xmlns="http://schemas.microsoft.com/office/spreadsheetml/2009/9/main" objectType="Drop" dropStyle="combo" dx="22" fmlaLink="B$35" fmlaRange="Sheet3!$E$25:$E$30" noThreeD="1" sel="1" val="0"/>
</file>

<file path=xl/ctrlProps/ctrlProp46.xml><?xml version="1.0" encoding="utf-8"?>
<formControlPr xmlns="http://schemas.microsoft.com/office/spreadsheetml/2009/9/main" objectType="Drop" dropStyle="combo" dx="22" fmlaLink="B$39" fmlaRange="Sheet3!$E$31:$E$36" noThreeD="1" sel="1" val="0"/>
</file>

<file path=xl/ctrlProps/ctrlProp47.xml><?xml version="1.0" encoding="utf-8"?>
<formControlPr xmlns="http://schemas.microsoft.com/office/spreadsheetml/2009/9/main" objectType="Drop" dropStyle="combo" dx="22" fmlaLink="B$43" fmlaRange="Sheet3!$E$37:$E$42" noThreeD="1" sel="1" val="0"/>
</file>

<file path=xl/ctrlProps/ctrlProp48.xml><?xml version="1.0" encoding="utf-8"?>
<formControlPr xmlns="http://schemas.microsoft.com/office/spreadsheetml/2009/9/main" objectType="Drop" dropStyle="combo" dx="22" fmlaLink="B$47" fmlaRange="Sheet3!$E$43:$E$48" noThreeD="1" sel="1" val="0"/>
</file>

<file path=xl/ctrlProps/ctrlProp49.xml><?xml version="1.0" encoding="utf-8"?>
<formControlPr xmlns="http://schemas.microsoft.com/office/spreadsheetml/2009/9/main" objectType="Drop" dropStyle="combo" dx="22" fmlaLink="$B$19" fmlaRange="Sheet3!$E$1:$E$6" noThreeD="1" sel="1" val="0"/>
</file>

<file path=xl/ctrlProps/ctrlProp5.xml><?xml version="1.0" encoding="utf-8"?>
<formControlPr xmlns="http://schemas.microsoft.com/office/spreadsheetml/2009/9/main" objectType="Drop" dropStyle="combo" dx="22" fmlaLink="B$35" fmlaRange="Sheet3!$E$25:$E$30" noThreeD="1" sel="1" val="0"/>
</file>

<file path=xl/ctrlProps/ctrlProp50.xml><?xml version="1.0" encoding="utf-8"?>
<formControlPr xmlns="http://schemas.microsoft.com/office/spreadsheetml/2009/9/main" objectType="Drop" dropStyle="combo" dx="22" fmlaLink="B$23" fmlaRange="Sheet3!$E$7:$E$12" noThreeD="1" sel="1" val="0"/>
</file>

<file path=xl/ctrlProps/ctrlProp51.xml><?xml version="1.0" encoding="utf-8"?>
<formControlPr xmlns="http://schemas.microsoft.com/office/spreadsheetml/2009/9/main" objectType="Drop" dropStyle="combo" dx="22" fmlaLink="B$27" fmlaRange="Sheet3!$E$13:$E$18" noThreeD="1" sel="1" val="0"/>
</file>

<file path=xl/ctrlProps/ctrlProp52.xml><?xml version="1.0" encoding="utf-8"?>
<formControlPr xmlns="http://schemas.microsoft.com/office/spreadsheetml/2009/9/main" objectType="Drop" dropStyle="combo" dx="22" fmlaLink="B$31" fmlaRange="Sheet3!$E$19:$E$24" noThreeD="1" sel="1" val="0"/>
</file>

<file path=xl/ctrlProps/ctrlProp53.xml><?xml version="1.0" encoding="utf-8"?>
<formControlPr xmlns="http://schemas.microsoft.com/office/spreadsheetml/2009/9/main" objectType="Drop" dropStyle="combo" dx="22" fmlaLink="B$35" fmlaRange="Sheet3!$E$25:$E$30" noThreeD="1" sel="1" val="0"/>
</file>

<file path=xl/ctrlProps/ctrlProp54.xml><?xml version="1.0" encoding="utf-8"?>
<formControlPr xmlns="http://schemas.microsoft.com/office/spreadsheetml/2009/9/main" objectType="Drop" dropStyle="combo" dx="22" fmlaLink="B$39" fmlaRange="Sheet3!$E$31:$E$36" noThreeD="1" sel="1" val="0"/>
</file>

<file path=xl/ctrlProps/ctrlProp55.xml><?xml version="1.0" encoding="utf-8"?>
<formControlPr xmlns="http://schemas.microsoft.com/office/spreadsheetml/2009/9/main" objectType="Drop" dropStyle="combo" dx="22" fmlaLink="B$43" fmlaRange="Sheet3!$E$37:$E$42" noThreeD="1" sel="1" val="0"/>
</file>

<file path=xl/ctrlProps/ctrlProp56.xml><?xml version="1.0" encoding="utf-8"?>
<formControlPr xmlns="http://schemas.microsoft.com/office/spreadsheetml/2009/9/main" objectType="Drop" dropStyle="combo" dx="22" fmlaLink="B$47" fmlaRange="Sheet3!$E$43:$E$48" noThreeD="1" sel="1" val="0"/>
</file>

<file path=xl/ctrlProps/ctrlProp57.xml><?xml version="1.0" encoding="utf-8"?>
<formControlPr xmlns="http://schemas.microsoft.com/office/spreadsheetml/2009/9/main" objectType="Drop" dropStyle="combo" dx="22" fmlaLink="$B$19" fmlaRange="Sheet3!$E$1:$E$6" noThreeD="1" sel="1" val="0"/>
</file>

<file path=xl/ctrlProps/ctrlProp58.xml><?xml version="1.0" encoding="utf-8"?>
<formControlPr xmlns="http://schemas.microsoft.com/office/spreadsheetml/2009/9/main" objectType="Drop" dropStyle="combo" dx="22" fmlaLink="B$23" fmlaRange="Sheet3!$E$7:$E$12" noThreeD="1" sel="1" val="0"/>
</file>

<file path=xl/ctrlProps/ctrlProp59.xml><?xml version="1.0" encoding="utf-8"?>
<formControlPr xmlns="http://schemas.microsoft.com/office/spreadsheetml/2009/9/main" objectType="Drop" dropStyle="combo" dx="22" fmlaLink="B$27" fmlaRange="Sheet3!$E$13:$E$18" noThreeD="1" sel="1" val="0"/>
</file>

<file path=xl/ctrlProps/ctrlProp6.xml><?xml version="1.0" encoding="utf-8"?>
<formControlPr xmlns="http://schemas.microsoft.com/office/spreadsheetml/2009/9/main" objectType="Drop" dropStyle="combo" dx="22" fmlaLink="B$39" fmlaRange="Sheet3!$E$31:$E$36" noThreeD="1" sel="1" val="0"/>
</file>

<file path=xl/ctrlProps/ctrlProp60.xml><?xml version="1.0" encoding="utf-8"?>
<formControlPr xmlns="http://schemas.microsoft.com/office/spreadsheetml/2009/9/main" objectType="Drop" dropStyle="combo" dx="22" fmlaLink="B$31" fmlaRange="Sheet3!$E$19:$E$24" noThreeD="1" sel="1" val="0"/>
</file>

<file path=xl/ctrlProps/ctrlProp61.xml><?xml version="1.0" encoding="utf-8"?>
<formControlPr xmlns="http://schemas.microsoft.com/office/spreadsheetml/2009/9/main" objectType="Drop" dropStyle="combo" dx="22" fmlaLink="B$35" fmlaRange="Sheet3!$E$25:$E$30" noThreeD="1" sel="1" val="0"/>
</file>

<file path=xl/ctrlProps/ctrlProp62.xml><?xml version="1.0" encoding="utf-8"?>
<formControlPr xmlns="http://schemas.microsoft.com/office/spreadsheetml/2009/9/main" objectType="Drop" dropStyle="combo" dx="22" fmlaLink="B$39" fmlaRange="Sheet3!$E$31:$E$36" noThreeD="1" sel="1" val="0"/>
</file>

<file path=xl/ctrlProps/ctrlProp63.xml><?xml version="1.0" encoding="utf-8"?>
<formControlPr xmlns="http://schemas.microsoft.com/office/spreadsheetml/2009/9/main" objectType="Drop" dropStyle="combo" dx="22" fmlaLink="B$43" fmlaRange="Sheet3!$E$37:$E$42" noThreeD="1" sel="1" val="0"/>
</file>

<file path=xl/ctrlProps/ctrlProp64.xml><?xml version="1.0" encoding="utf-8"?>
<formControlPr xmlns="http://schemas.microsoft.com/office/spreadsheetml/2009/9/main" objectType="Drop" dropStyle="combo" dx="22" fmlaLink="B$47" fmlaRange="Sheet3!$E$43:$E$48" noThreeD="1" sel="1" val="0"/>
</file>

<file path=xl/ctrlProps/ctrlProp65.xml><?xml version="1.0" encoding="utf-8"?>
<formControlPr xmlns="http://schemas.microsoft.com/office/spreadsheetml/2009/9/main" objectType="Drop" dropStyle="combo" dx="22" fmlaLink="$B$19" fmlaRange="Sheet3!$E$1:$E$6" noThreeD="1" sel="1" val="0"/>
</file>

<file path=xl/ctrlProps/ctrlProp66.xml><?xml version="1.0" encoding="utf-8"?>
<formControlPr xmlns="http://schemas.microsoft.com/office/spreadsheetml/2009/9/main" objectType="Drop" dropStyle="combo" dx="22" fmlaLink="B$23" fmlaRange="Sheet3!$E$7:$E$12" noThreeD="1" sel="1" val="0"/>
</file>

<file path=xl/ctrlProps/ctrlProp67.xml><?xml version="1.0" encoding="utf-8"?>
<formControlPr xmlns="http://schemas.microsoft.com/office/spreadsheetml/2009/9/main" objectType="Drop" dropStyle="combo" dx="22" fmlaLink="B$27" fmlaRange="Sheet3!$E$13:$E$18" noThreeD="1" sel="1" val="0"/>
</file>

<file path=xl/ctrlProps/ctrlProp68.xml><?xml version="1.0" encoding="utf-8"?>
<formControlPr xmlns="http://schemas.microsoft.com/office/spreadsheetml/2009/9/main" objectType="Drop" dropStyle="combo" dx="22" fmlaLink="B$31" fmlaRange="Sheet3!$E$19:$E$24" noThreeD="1" sel="1" val="0"/>
</file>

<file path=xl/ctrlProps/ctrlProp69.xml><?xml version="1.0" encoding="utf-8"?>
<formControlPr xmlns="http://schemas.microsoft.com/office/spreadsheetml/2009/9/main" objectType="Drop" dropStyle="combo" dx="22" fmlaLink="B$35" fmlaRange="Sheet3!$E$25:$E$30" noThreeD="1" sel="1" val="0"/>
</file>

<file path=xl/ctrlProps/ctrlProp7.xml><?xml version="1.0" encoding="utf-8"?>
<formControlPr xmlns="http://schemas.microsoft.com/office/spreadsheetml/2009/9/main" objectType="Drop" dropStyle="combo" dx="22" fmlaLink="B$43" fmlaRange="Sheet3!$E$37:$E$42" noThreeD="1" sel="1" val="0"/>
</file>

<file path=xl/ctrlProps/ctrlProp70.xml><?xml version="1.0" encoding="utf-8"?>
<formControlPr xmlns="http://schemas.microsoft.com/office/spreadsheetml/2009/9/main" objectType="Drop" dropStyle="combo" dx="22" fmlaLink="B$39" fmlaRange="Sheet3!$E$31:$E$36" noThreeD="1" sel="1" val="0"/>
</file>

<file path=xl/ctrlProps/ctrlProp71.xml><?xml version="1.0" encoding="utf-8"?>
<formControlPr xmlns="http://schemas.microsoft.com/office/spreadsheetml/2009/9/main" objectType="Drop" dropStyle="combo" dx="22" fmlaLink="B$43" fmlaRange="Sheet3!$E$37:$E$42" noThreeD="1" sel="1" val="0"/>
</file>

<file path=xl/ctrlProps/ctrlProp72.xml><?xml version="1.0" encoding="utf-8"?>
<formControlPr xmlns="http://schemas.microsoft.com/office/spreadsheetml/2009/9/main" objectType="Drop" dropStyle="combo" dx="22" fmlaLink="B$47" fmlaRange="Sheet3!$E$43:$E$48" noThreeD="1" sel="1" val="0"/>
</file>

<file path=xl/ctrlProps/ctrlProp8.xml><?xml version="1.0" encoding="utf-8"?>
<formControlPr xmlns="http://schemas.microsoft.com/office/spreadsheetml/2009/9/main" objectType="Drop" dropStyle="combo" dx="22" fmlaLink="B$47" fmlaRange="Sheet3!$E$43:$E$48" noThreeD="1" sel="1" val="0"/>
</file>

<file path=xl/ctrlProps/ctrlProp9.xml><?xml version="1.0" encoding="utf-8"?>
<formControlPr xmlns="http://schemas.microsoft.com/office/spreadsheetml/2009/9/main" objectType="Drop" dropStyle="combo" dx="22" fmlaLink="$B$19" fmlaRange="Sheet3!$E$1:$E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4307;&#4308;&#4318;&#4304;&#4320;&#4322;&#4304;&#4315;&#4308;&#4316;&#4322;&#4312;!A1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4307;&#4308;&#4318;&#4304;&#4320;&#4322;&#4304;&#4315;&#4308;&#4316;&#4322;&#4312;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4307;&#4308;&#4318;&#4304;&#4320;&#4322;&#4304;&#4315;&#4308;&#4316;&#4322;&#4312;!A1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4307;&#4308;&#4318;&#4304;&#4320;&#4322;&#4304;&#4315;&#4308;&#4316;&#4322;&#4312;!A1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4307;&#4308;&#4318;&#4304;&#4320;&#4322;&#4304;&#4315;&#4308;&#4316;&#4322;&#4312;!A1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4307;&#4308;&#4318;&#4304;&#4320;&#4322;&#4304;&#4315;&#4308;&#4316;&#4322;&#4312;!A1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4307;&#4308;&#4318;&#4304;&#4320;&#4322;&#4304;&#4315;&#4308;&#4316;&#4322;&#4312;!A1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4307;&#4308;&#4318;&#4304;&#4320;&#4322;&#4304;&#4315;&#4308;&#4316;&#4322;&#4312;!A1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4307;&#4308;&#4318;&#4304;&#4320;&#4322;&#4304;&#4315;&#4308;&#4316;&#4322;&#4312;!A1"/><Relationship Id="rId2" Type="http://schemas.openxmlformats.org/officeDocument/2006/relationships/chart" Target="../charts/chart8.xml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2</xdr:col>
      <xdr:colOff>219075</xdr:colOff>
      <xdr:row>4</xdr:row>
      <xdr:rowOff>4082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81CAE-2E9E-8642-DF64-4EE3451B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619125</xdr:colOff>
      <xdr:row>4</xdr:row>
      <xdr:rowOff>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F65196-08CB-4B64-BD1F-4CCC30A5C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10</xdr:col>
          <xdr:colOff>666750</xdr:colOff>
          <xdr:row>19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9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152400</xdr:rowOff>
        </xdr:from>
        <xdr:to>
          <xdr:col>10</xdr:col>
          <xdr:colOff>676275</xdr:colOff>
          <xdr:row>23</xdr:row>
          <xdr:rowOff>19050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9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10</xdr:col>
          <xdr:colOff>676275</xdr:colOff>
          <xdr:row>27</xdr:row>
          <xdr:rowOff>28575</xdr:rowOff>
        </xdr:to>
        <xdr:sp macro="" textlink="">
          <xdr:nvSpPr>
            <xdr:cNvPr id="13315" name="Drop Dow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9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152400</xdr:rowOff>
        </xdr:from>
        <xdr:to>
          <xdr:col>11</xdr:col>
          <xdr:colOff>0</xdr:colOff>
          <xdr:row>31</xdr:row>
          <xdr:rowOff>19050</xdr:rowOff>
        </xdr:to>
        <xdr:sp macro="" textlink="">
          <xdr:nvSpPr>
            <xdr:cNvPr id="13316" name="Drop Dow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9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161925</xdr:rowOff>
        </xdr:from>
        <xdr:to>
          <xdr:col>10</xdr:col>
          <xdr:colOff>666750</xdr:colOff>
          <xdr:row>35</xdr:row>
          <xdr:rowOff>28575</xdr:rowOff>
        </xdr:to>
        <xdr:sp macro="" textlink="">
          <xdr:nvSpPr>
            <xdr:cNvPr id="13317" name="Drop Dow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9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161925</xdr:rowOff>
        </xdr:from>
        <xdr:to>
          <xdr:col>10</xdr:col>
          <xdr:colOff>676275</xdr:colOff>
          <xdr:row>39</xdr:row>
          <xdr:rowOff>28575</xdr:rowOff>
        </xdr:to>
        <xdr:sp macro="" textlink="">
          <xdr:nvSpPr>
            <xdr:cNvPr id="13318" name="Drop Dow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9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161925</xdr:rowOff>
        </xdr:from>
        <xdr:to>
          <xdr:col>10</xdr:col>
          <xdr:colOff>676275</xdr:colOff>
          <xdr:row>43</xdr:row>
          <xdr:rowOff>28575</xdr:rowOff>
        </xdr:to>
        <xdr:sp macro="" textlink="">
          <xdr:nvSpPr>
            <xdr:cNvPr id="13319" name="Drop Dow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9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161925</xdr:rowOff>
        </xdr:from>
        <xdr:to>
          <xdr:col>10</xdr:col>
          <xdr:colOff>676275</xdr:colOff>
          <xdr:row>47</xdr:row>
          <xdr:rowOff>28575</xdr:rowOff>
        </xdr:to>
        <xdr:sp macro="" textlink="">
          <xdr:nvSpPr>
            <xdr:cNvPr id="13320" name="Drop Dow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9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47626</xdr:colOff>
      <xdr:row>66</xdr:row>
      <xdr:rowOff>19050</xdr:rowOff>
    </xdr:from>
    <xdr:to>
      <xdr:col>12</xdr:col>
      <xdr:colOff>419100</xdr:colOff>
      <xdr:row>90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0DA97F-6AB7-4852-8AF3-8E8F9DD28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3</xdr:row>
      <xdr:rowOff>180975</xdr:rowOff>
    </xdr:from>
    <xdr:to>
      <xdr:col>2</xdr:col>
      <xdr:colOff>466726</xdr:colOff>
      <xdr:row>13</xdr:row>
      <xdr:rowOff>133352</xdr:rowOff>
    </xdr:to>
    <xdr:pic>
      <xdr:nvPicPr>
        <xdr:cNvPr id="4" name="Graphic 3" descr="Office work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719F2-4C1F-46AD-A668-ED58AA568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09550" y="752475"/>
          <a:ext cx="1628776" cy="18669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619125</xdr:colOff>
      <xdr:row>4</xdr:row>
      <xdr:rowOff>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9E62BD-9E29-4030-84BC-589973D3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10</xdr:col>
          <xdr:colOff>666750</xdr:colOff>
          <xdr:row>19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152400</xdr:rowOff>
        </xdr:from>
        <xdr:to>
          <xdr:col>10</xdr:col>
          <xdr:colOff>676275</xdr:colOff>
          <xdr:row>23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10</xdr:col>
          <xdr:colOff>676275</xdr:colOff>
          <xdr:row>27</xdr:row>
          <xdr:rowOff>28575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152400</xdr:rowOff>
        </xdr:from>
        <xdr:to>
          <xdr:col>11</xdr:col>
          <xdr:colOff>0</xdr:colOff>
          <xdr:row>31</xdr:row>
          <xdr:rowOff>19050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161925</xdr:rowOff>
        </xdr:from>
        <xdr:to>
          <xdr:col>10</xdr:col>
          <xdr:colOff>666750</xdr:colOff>
          <xdr:row>35</xdr:row>
          <xdr:rowOff>28575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161925</xdr:rowOff>
        </xdr:from>
        <xdr:to>
          <xdr:col>10</xdr:col>
          <xdr:colOff>676275</xdr:colOff>
          <xdr:row>39</xdr:row>
          <xdr:rowOff>28575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161925</xdr:rowOff>
        </xdr:from>
        <xdr:to>
          <xdr:col>10</xdr:col>
          <xdr:colOff>676275</xdr:colOff>
          <xdr:row>43</xdr:row>
          <xdr:rowOff>28575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161925</xdr:rowOff>
        </xdr:from>
        <xdr:to>
          <xdr:col>10</xdr:col>
          <xdr:colOff>676275</xdr:colOff>
          <xdr:row>47</xdr:row>
          <xdr:rowOff>28575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47626</xdr:colOff>
      <xdr:row>66</xdr:row>
      <xdr:rowOff>19050</xdr:rowOff>
    </xdr:from>
    <xdr:to>
      <xdr:col>12</xdr:col>
      <xdr:colOff>419100</xdr:colOff>
      <xdr:row>90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7DF16B-C941-2B9E-98C7-E87A71D7C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190500</xdr:colOff>
      <xdr:row>4</xdr:row>
      <xdr:rowOff>47623</xdr:rowOff>
    </xdr:from>
    <xdr:to>
      <xdr:col>2</xdr:col>
      <xdr:colOff>447676</xdr:colOff>
      <xdr:row>13</xdr:row>
      <xdr:rowOff>152400</xdr:rowOff>
    </xdr:to>
    <xdr:pic>
      <xdr:nvPicPr>
        <xdr:cNvPr id="5" name="Graphic 4" descr="Office work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265DEF-C0FA-7766-A47D-CFC16947A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90500" y="809623"/>
          <a:ext cx="1628776" cy="18288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619125</xdr:colOff>
      <xdr:row>4</xdr:row>
      <xdr:rowOff>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A8B31-B4E5-4824-83B9-9506461A1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10</xdr:col>
          <xdr:colOff>666750</xdr:colOff>
          <xdr:row>19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152400</xdr:rowOff>
        </xdr:from>
        <xdr:to>
          <xdr:col>10</xdr:col>
          <xdr:colOff>676275</xdr:colOff>
          <xdr:row>23</xdr:row>
          <xdr:rowOff>19050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10</xdr:col>
          <xdr:colOff>676275</xdr:colOff>
          <xdr:row>27</xdr:row>
          <xdr:rowOff>28575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152400</xdr:rowOff>
        </xdr:from>
        <xdr:to>
          <xdr:col>11</xdr:col>
          <xdr:colOff>0</xdr:colOff>
          <xdr:row>31</xdr:row>
          <xdr:rowOff>19050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161925</xdr:rowOff>
        </xdr:from>
        <xdr:to>
          <xdr:col>10</xdr:col>
          <xdr:colOff>666750</xdr:colOff>
          <xdr:row>35</xdr:row>
          <xdr:rowOff>28575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161925</xdr:rowOff>
        </xdr:from>
        <xdr:to>
          <xdr:col>10</xdr:col>
          <xdr:colOff>676275</xdr:colOff>
          <xdr:row>39</xdr:row>
          <xdr:rowOff>28575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161925</xdr:rowOff>
        </xdr:from>
        <xdr:to>
          <xdr:col>10</xdr:col>
          <xdr:colOff>676275</xdr:colOff>
          <xdr:row>43</xdr:row>
          <xdr:rowOff>28575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161925</xdr:rowOff>
        </xdr:from>
        <xdr:to>
          <xdr:col>10</xdr:col>
          <xdr:colOff>676275</xdr:colOff>
          <xdr:row>47</xdr:row>
          <xdr:rowOff>28575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47626</xdr:colOff>
      <xdr:row>66</xdr:row>
      <xdr:rowOff>19050</xdr:rowOff>
    </xdr:from>
    <xdr:to>
      <xdr:col>12</xdr:col>
      <xdr:colOff>419100</xdr:colOff>
      <xdr:row>90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38A769-282B-4C51-85BA-361CC23EA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257175</xdr:colOff>
      <xdr:row>4</xdr:row>
      <xdr:rowOff>28575</xdr:rowOff>
    </xdr:from>
    <xdr:to>
      <xdr:col>2</xdr:col>
      <xdr:colOff>514351</xdr:colOff>
      <xdr:row>13</xdr:row>
      <xdr:rowOff>133352</xdr:rowOff>
    </xdr:to>
    <xdr:pic>
      <xdr:nvPicPr>
        <xdr:cNvPr id="3" name="Graphic 2" descr="Office work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CB7E91-1D90-4CC4-9F48-6852281E9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175" y="790575"/>
          <a:ext cx="1628776" cy="18288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619125</xdr:colOff>
      <xdr:row>4</xdr:row>
      <xdr:rowOff>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FE1925-E3A6-4E62-9856-B4F79BF87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10</xdr:col>
          <xdr:colOff>666750</xdr:colOff>
          <xdr:row>19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152400</xdr:rowOff>
        </xdr:from>
        <xdr:to>
          <xdr:col>10</xdr:col>
          <xdr:colOff>676275</xdr:colOff>
          <xdr:row>23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10</xdr:col>
          <xdr:colOff>676275</xdr:colOff>
          <xdr:row>27</xdr:row>
          <xdr:rowOff>28575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152400</xdr:rowOff>
        </xdr:from>
        <xdr:to>
          <xdr:col>11</xdr:col>
          <xdr:colOff>0</xdr:colOff>
          <xdr:row>31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161925</xdr:rowOff>
        </xdr:from>
        <xdr:to>
          <xdr:col>10</xdr:col>
          <xdr:colOff>666750</xdr:colOff>
          <xdr:row>35</xdr:row>
          <xdr:rowOff>28575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161925</xdr:rowOff>
        </xdr:from>
        <xdr:to>
          <xdr:col>10</xdr:col>
          <xdr:colOff>676275</xdr:colOff>
          <xdr:row>39</xdr:row>
          <xdr:rowOff>28575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161925</xdr:rowOff>
        </xdr:from>
        <xdr:to>
          <xdr:col>10</xdr:col>
          <xdr:colOff>676275</xdr:colOff>
          <xdr:row>43</xdr:row>
          <xdr:rowOff>28575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161925</xdr:rowOff>
        </xdr:from>
        <xdr:to>
          <xdr:col>10</xdr:col>
          <xdr:colOff>676275</xdr:colOff>
          <xdr:row>47</xdr:row>
          <xdr:rowOff>28575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47626</xdr:colOff>
      <xdr:row>66</xdr:row>
      <xdr:rowOff>19050</xdr:rowOff>
    </xdr:from>
    <xdr:to>
      <xdr:col>12</xdr:col>
      <xdr:colOff>419100</xdr:colOff>
      <xdr:row>90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6289254-836B-4BFB-8705-50826150F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285750</xdr:colOff>
      <xdr:row>4</xdr:row>
      <xdr:rowOff>38100</xdr:rowOff>
    </xdr:from>
    <xdr:to>
      <xdr:col>2</xdr:col>
      <xdr:colOff>542926</xdr:colOff>
      <xdr:row>13</xdr:row>
      <xdr:rowOff>142877</xdr:rowOff>
    </xdr:to>
    <xdr:pic>
      <xdr:nvPicPr>
        <xdr:cNvPr id="3" name="Graphic 2" descr="Office work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9A0B57-90C0-458F-8619-B3144B1A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85750" y="800100"/>
          <a:ext cx="1628776" cy="18288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619125</xdr:colOff>
      <xdr:row>4</xdr:row>
      <xdr:rowOff>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6963EF-D071-442E-AB54-4027CEA7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10</xdr:col>
          <xdr:colOff>666750</xdr:colOff>
          <xdr:row>19</xdr:row>
          <xdr:rowOff>19050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152400</xdr:rowOff>
        </xdr:from>
        <xdr:to>
          <xdr:col>10</xdr:col>
          <xdr:colOff>676275</xdr:colOff>
          <xdr:row>23</xdr:row>
          <xdr:rowOff>19050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10</xdr:col>
          <xdr:colOff>676275</xdr:colOff>
          <xdr:row>27</xdr:row>
          <xdr:rowOff>28575</xdr:rowOff>
        </xdr:to>
        <xdr:sp macro="" textlink="">
          <xdr:nvSpPr>
            <xdr:cNvPr id="7171" name="Drop Dow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152400</xdr:rowOff>
        </xdr:from>
        <xdr:to>
          <xdr:col>11</xdr:col>
          <xdr:colOff>0</xdr:colOff>
          <xdr:row>31</xdr:row>
          <xdr:rowOff>19050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161925</xdr:rowOff>
        </xdr:from>
        <xdr:to>
          <xdr:col>10</xdr:col>
          <xdr:colOff>666750</xdr:colOff>
          <xdr:row>35</xdr:row>
          <xdr:rowOff>28575</xdr:rowOff>
        </xdr:to>
        <xdr:sp macro="" textlink="">
          <xdr:nvSpPr>
            <xdr:cNvPr id="7173" name="Drop Dow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161925</xdr:rowOff>
        </xdr:from>
        <xdr:to>
          <xdr:col>10</xdr:col>
          <xdr:colOff>676275</xdr:colOff>
          <xdr:row>39</xdr:row>
          <xdr:rowOff>28575</xdr:rowOff>
        </xdr:to>
        <xdr:sp macro="" textlink="">
          <xdr:nvSpPr>
            <xdr:cNvPr id="7174" name="Drop Dow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161925</xdr:rowOff>
        </xdr:from>
        <xdr:to>
          <xdr:col>10</xdr:col>
          <xdr:colOff>676275</xdr:colOff>
          <xdr:row>43</xdr:row>
          <xdr:rowOff>28575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161925</xdr:rowOff>
        </xdr:from>
        <xdr:to>
          <xdr:col>10</xdr:col>
          <xdr:colOff>676275</xdr:colOff>
          <xdr:row>47</xdr:row>
          <xdr:rowOff>28575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47626</xdr:colOff>
      <xdr:row>66</xdr:row>
      <xdr:rowOff>19050</xdr:rowOff>
    </xdr:from>
    <xdr:to>
      <xdr:col>12</xdr:col>
      <xdr:colOff>419100</xdr:colOff>
      <xdr:row>90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A6BFBD-84DF-4E38-9D25-B4954AD0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247650</xdr:colOff>
      <xdr:row>4</xdr:row>
      <xdr:rowOff>9525</xdr:rowOff>
    </xdr:from>
    <xdr:to>
      <xdr:col>2</xdr:col>
      <xdr:colOff>504826</xdr:colOff>
      <xdr:row>13</xdr:row>
      <xdr:rowOff>114302</xdr:rowOff>
    </xdr:to>
    <xdr:pic>
      <xdr:nvPicPr>
        <xdr:cNvPr id="5" name="Graphic 4" descr="Office work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37880A-6FD2-4929-808B-B74641FBE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47650" y="771525"/>
          <a:ext cx="1628776" cy="1828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619125</xdr:colOff>
      <xdr:row>4</xdr:row>
      <xdr:rowOff>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E4B128-5F42-45B6-B6DD-425C43BF1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10</xdr:col>
          <xdr:colOff>666750</xdr:colOff>
          <xdr:row>19</xdr:row>
          <xdr:rowOff>19050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152400</xdr:rowOff>
        </xdr:from>
        <xdr:to>
          <xdr:col>10</xdr:col>
          <xdr:colOff>676275</xdr:colOff>
          <xdr:row>23</xdr:row>
          <xdr:rowOff>19050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10</xdr:col>
          <xdr:colOff>676275</xdr:colOff>
          <xdr:row>27</xdr:row>
          <xdr:rowOff>28575</xdr:rowOff>
        </xdr:to>
        <xdr:sp macro="" textlink="">
          <xdr:nvSpPr>
            <xdr:cNvPr id="8195" name="Drop Dow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152400</xdr:rowOff>
        </xdr:from>
        <xdr:to>
          <xdr:col>11</xdr:col>
          <xdr:colOff>0</xdr:colOff>
          <xdr:row>31</xdr:row>
          <xdr:rowOff>19050</xdr:rowOff>
        </xdr:to>
        <xdr:sp macro="" textlink="">
          <xdr:nvSpPr>
            <xdr:cNvPr id="8196" name="Drop Dow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161925</xdr:rowOff>
        </xdr:from>
        <xdr:to>
          <xdr:col>10</xdr:col>
          <xdr:colOff>666750</xdr:colOff>
          <xdr:row>35</xdr:row>
          <xdr:rowOff>28575</xdr:rowOff>
        </xdr:to>
        <xdr:sp macro="" textlink="">
          <xdr:nvSpPr>
            <xdr:cNvPr id="8197" name="Drop Dow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161925</xdr:rowOff>
        </xdr:from>
        <xdr:to>
          <xdr:col>10</xdr:col>
          <xdr:colOff>676275</xdr:colOff>
          <xdr:row>39</xdr:row>
          <xdr:rowOff>28575</xdr:rowOff>
        </xdr:to>
        <xdr:sp macro="" textlink="">
          <xdr:nvSpPr>
            <xdr:cNvPr id="8198" name="Drop Dow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161925</xdr:rowOff>
        </xdr:from>
        <xdr:to>
          <xdr:col>10</xdr:col>
          <xdr:colOff>676275</xdr:colOff>
          <xdr:row>43</xdr:row>
          <xdr:rowOff>28575</xdr:rowOff>
        </xdr:to>
        <xdr:sp macro="" textlink="">
          <xdr:nvSpPr>
            <xdr:cNvPr id="8199" name="Drop Dow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161925</xdr:rowOff>
        </xdr:from>
        <xdr:to>
          <xdr:col>10</xdr:col>
          <xdr:colOff>676275</xdr:colOff>
          <xdr:row>47</xdr:row>
          <xdr:rowOff>28575</xdr:rowOff>
        </xdr:to>
        <xdr:sp macro="" textlink="">
          <xdr:nvSpPr>
            <xdr:cNvPr id="8200" name="Drop Dow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47626</xdr:colOff>
      <xdr:row>66</xdr:row>
      <xdr:rowOff>19050</xdr:rowOff>
    </xdr:from>
    <xdr:to>
      <xdr:col>12</xdr:col>
      <xdr:colOff>419100</xdr:colOff>
      <xdr:row>90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AAF3D8-03B9-4837-A61A-650FDC868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219075</xdr:colOff>
      <xdr:row>4</xdr:row>
      <xdr:rowOff>47625</xdr:rowOff>
    </xdr:from>
    <xdr:to>
      <xdr:col>2</xdr:col>
      <xdr:colOff>476251</xdr:colOff>
      <xdr:row>13</xdr:row>
      <xdr:rowOff>152402</xdr:rowOff>
    </xdr:to>
    <xdr:pic>
      <xdr:nvPicPr>
        <xdr:cNvPr id="5" name="Graphic 4" descr="Office work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E9F3D8-C2F1-4485-A798-4189ED999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19075" y="809625"/>
          <a:ext cx="1628776" cy="18288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619125</xdr:colOff>
      <xdr:row>4</xdr:row>
      <xdr:rowOff>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731AF-F87D-42EE-BF68-35939A936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10</xdr:col>
          <xdr:colOff>666750</xdr:colOff>
          <xdr:row>19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6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152400</xdr:rowOff>
        </xdr:from>
        <xdr:to>
          <xdr:col>10</xdr:col>
          <xdr:colOff>676275</xdr:colOff>
          <xdr:row>23</xdr:row>
          <xdr:rowOff>19050</xdr:rowOff>
        </xdr:to>
        <xdr:sp macro="" textlink="">
          <xdr:nvSpPr>
            <xdr:cNvPr id="9218" name="Drop Dow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6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10</xdr:col>
          <xdr:colOff>676275</xdr:colOff>
          <xdr:row>27</xdr:row>
          <xdr:rowOff>28575</xdr:rowOff>
        </xdr:to>
        <xdr:sp macro="" textlink="">
          <xdr:nvSpPr>
            <xdr:cNvPr id="9219" name="Drop Dow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6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152400</xdr:rowOff>
        </xdr:from>
        <xdr:to>
          <xdr:col>11</xdr:col>
          <xdr:colOff>0</xdr:colOff>
          <xdr:row>31</xdr:row>
          <xdr:rowOff>19050</xdr:rowOff>
        </xdr:to>
        <xdr:sp macro="" textlink="">
          <xdr:nvSpPr>
            <xdr:cNvPr id="9220" name="Drop Dow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6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161925</xdr:rowOff>
        </xdr:from>
        <xdr:to>
          <xdr:col>10</xdr:col>
          <xdr:colOff>666750</xdr:colOff>
          <xdr:row>35</xdr:row>
          <xdr:rowOff>28575</xdr:rowOff>
        </xdr:to>
        <xdr:sp macro="" textlink="">
          <xdr:nvSpPr>
            <xdr:cNvPr id="9221" name="Drop Dow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6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161925</xdr:rowOff>
        </xdr:from>
        <xdr:to>
          <xdr:col>10</xdr:col>
          <xdr:colOff>676275</xdr:colOff>
          <xdr:row>39</xdr:row>
          <xdr:rowOff>28575</xdr:rowOff>
        </xdr:to>
        <xdr:sp macro="" textlink="">
          <xdr:nvSpPr>
            <xdr:cNvPr id="9222" name="Drop Dow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6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161925</xdr:rowOff>
        </xdr:from>
        <xdr:to>
          <xdr:col>10</xdr:col>
          <xdr:colOff>676275</xdr:colOff>
          <xdr:row>43</xdr:row>
          <xdr:rowOff>28575</xdr:rowOff>
        </xdr:to>
        <xdr:sp macro="" textlink="">
          <xdr:nvSpPr>
            <xdr:cNvPr id="9223" name="Drop Dow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6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161925</xdr:rowOff>
        </xdr:from>
        <xdr:to>
          <xdr:col>10</xdr:col>
          <xdr:colOff>676275</xdr:colOff>
          <xdr:row>47</xdr:row>
          <xdr:rowOff>28575</xdr:rowOff>
        </xdr:to>
        <xdr:sp macro="" textlink="">
          <xdr:nvSpPr>
            <xdr:cNvPr id="9224" name="Drop Dow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6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47626</xdr:colOff>
      <xdr:row>66</xdr:row>
      <xdr:rowOff>19050</xdr:rowOff>
    </xdr:from>
    <xdr:to>
      <xdr:col>12</xdr:col>
      <xdr:colOff>419100</xdr:colOff>
      <xdr:row>90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4263C5-3A92-4641-B6CE-D8CB53079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219075</xdr:colOff>
      <xdr:row>4</xdr:row>
      <xdr:rowOff>38100</xdr:rowOff>
    </xdr:from>
    <xdr:to>
      <xdr:col>2</xdr:col>
      <xdr:colOff>476251</xdr:colOff>
      <xdr:row>13</xdr:row>
      <xdr:rowOff>152402</xdr:rowOff>
    </xdr:to>
    <xdr:pic>
      <xdr:nvPicPr>
        <xdr:cNvPr id="4" name="Graphic 3" descr="Office work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44839F-5BC0-4171-90E4-DAC87968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19075" y="800100"/>
          <a:ext cx="1628776" cy="1838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619125</xdr:colOff>
      <xdr:row>4</xdr:row>
      <xdr:rowOff>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4C448D-307E-4D59-8937-C08868BE8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10</xdr:col>
          <xdr:colOff>666750</xdr:colOff>
          <xdr:row>19</xdr:row>
          <xdr:rowOff>19050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152400</xdr:rowOff>
        </xdr:from>
        <xdr:to>
          <xdr:col>10</xdr:col>
          <xdr:colOff>676275</xdr:colOff>
          <xdr:row>23</xdr:row>
          <xdr:rowOff>19050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7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10</xdr:col>
          <xdr:colOff>676275</xdr:colOff>
          <xdr:row>27</xdr:row>
          <xdr:rowOff>28575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7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152400</xdr:rowOff>
        </xdr:from>
        <xdr:to>
          <xdr:col>11</xdr:col>
          <xdr:colOff>0</xdr:colOff>
          <xdr:row>31</xdr:row>
          <xdr:rowOff>19050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7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161925</xdr:rowOff>
        </xdr:from>
        <xdr:to>
          <xdr:col>10</xdr:col>
          <xdr:colOff>666750</xdr:colOff>
          <xdr:row>35</xdr:row>
          <xdr:rowOff>28575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7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161925</xdr:rowOff>
        </xdr:from>
        <xdr:to>
          <xdr:col>10</xdr:col>
          <xdr:colOff>676275</xdr:colOff>
          <xdr:row>39</xdr:row>
          <xdr:rowOff>28575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7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161925</xdr:rowOff>
        </xdr:from>
        <xdr:to>
          <xdr:col>10</xdr:col>
          <xdr:colOff>676275</xdr:colOff>
          <xdr:row>43</xdr:row>
          <xdr:rowOff>28575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7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161925</xdr:rowOff>
        </xdr:from>
        <xdr:to>
          <xdr:col>10</xdr:col>
          <xdr:colOff>676275</xdr:colOff>
          <xdr:row>47</xdr:row>
          <xdr:rowOff>28575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7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47626</xdr:colOff>
      <xdr:row>66</xdr:row>
      <xdr:rowOff>19050</xdr:rowOff>
    </xdr:from>
    <xdr:to>
      <xdr:col>12</xdr:col>
      <xdr:colOff>419100</xdr:colOff>
      <xdr:row>90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89A62F-0392-4625-8240-797B20F6B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238125</xdr:colOff>
      <xdr:row>4</xdr:row>
      <xdr:rowOff>19050</xdr:rowOff>
    </xdr:from>
    <xdr:to>
      <xdr:col>2</xdr:col>
      <xdr:colOff>495301</xdr:colOff>
      <xdr:row>13</xdr:row>
      <xdr:rowOff>142877</xdr:rowOff>
    </xdr:to>
    <xdr:pic>
      <xdr:nvPicPr>
        <xdr:cNvPr id="4" name="Graphic 3" descr="Office work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FBE4CB-0926-4158-9A79-9B25CBA5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38125" y="781050"/>
          <a:ext cx="1628776" cy="18478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619125</xdr:colOff>
      <xdr:row>4</xdr:row>
      <xdr:rowOff>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17974-8852-4997-A3C2-198579C95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162050" cy="747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10</xdr:col>
          <xdr:colOff>666750</xdr:colOff>
          <xdr:row>19</xdr:row>
          <xdr:rowOff>19050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152400</xdr:rowOff>
        </xdr:from>
        <xdr:to>
          <xdr:col>10</xdr:col>
          <xdr:colOff>676275</xdr:colOff>
          <xdr:row>23</xdr:row>
          <xdr:rowOff>19050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8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10</xdr:col>
          <xdr:colOff>676275</xdr:colOff>
          <xdr:row>27</xdr:row>
          <xdr:rowOff>28575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8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152400</xdr:rowOff>
        </xdr:from>
        <xdr:to>
          <xdr:col>11</xdr:col>
          <xdr:colOff>0</xdr:colOff>
          <xdr:row>31</xdr:row>
          <xdr:rowOff>19050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8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161925</xdr:rowOff>
        </xdr:from>
        <xdr:to>
          <xdr:col>10</xdr:col>
          <xdr:colOff>666750</xdr:colOff>
          <xdr:row>35</xdr:row>
          <xdr:rowOff>28575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8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161925</xdr:rowOff>
        </xdr:from>
        <xdr:to>
          <xdr:col>10</xdr:col>
          <xdr:colOff>676275</xdr:colOff>
          <xdr:row>39</xdr:row>
          <xdr:rowOff>28575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8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161925</xdr:rowOff>
        </xdr:from>
        <xdr:to>
          <xdr:col>10</xdr:col>
          <xdr:colOff>676275</xdr:colOff>
          <xdr:row>43</xdr:row>
          <xdr:rowOff>28575</xdr:rowOff>
        </xdr:to>
        <xdr:sp macro="" textlink="">
          <xdr:nvSpPr>
            <xdr:cNvPr id="11271" name="Drop Dow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8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161925</xdr:rowOff>
        </xdr:from>
        <xdr:to>
          <xdr:col>10</xdr:col>
          <xdr:colOff>676275</xdr:colOff>
          <xdr:row>47</xdr:row>
          <xdr:rowOff>28575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8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47626</xdr:colOff>
      <xdr:row>66</xdr:row>
      <xdr:rowOff>19050</xdr:rowOff>
    </xdr:from>
    <xdr:to>
      <xdr:col>12</xdr:col>
      <xdr:colOff>419100</xdr:colOff>
      <xdr:row>90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DD5FAC-D655-49BA-ACF4-B18F26158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219075</xdr:colOff>
      <xdr:row>4</xdr:row>
      <xdr:rowOff>19050</xdr:rowOff>
    </xdr:from>
    <xdr:to>
      <xdr:col>2</xdr:col>
      <xdr:colOff>476251</xdr:colOff>
      <xdr:row>13</xdr:row>
      <xdr:rowOff>152402</xdr:rowOff>
    </xdr:to>
    <xdr:pic>
      <xdr:nvPicPr>
        <xdr:cNvPr id="4" name="Graphic 3" descr="Office work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745E77-E2EB-46B9-B918-F6A976E3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19075" y="781050"/>
          <a:ext cx="1628776" cy="1857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10" Type="http://schemas.openxmlformats.org/officeDocument/2006/relationships/ctrlProp" Target="../ctrlProps/ctrlProp72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ctrlProp" Target="../ctrlProps/ctrlProp25.xml"/><Relationship Id="rId7" Type="http://schemas.openxmlformats.org/officeDocument/2006/relationships/ctrlProp" Target="../ctrlProps/ctrlProp2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10" Type="http://schemas.openxmlformats.org/officeDocument/2006/relationships/ctrlProp" Target="../ctrlProps/ctrlProp32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ctrlProp" Target="../ctrlProps/ctrlProp33.xml"/><Relationship Id="rId7" Type="http://schemas.openxmlformats.org/officeDocument/2006/relationships/ctrlProp" Target="../ctrlProps/ctrlProp3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10" Type="http://schemas.openxmlformats.org/officeDocument/2006/relationships/ctrlProp" Target="../ctrlProps/ctrlProp40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3" Type="http://schemas.openxmlformats.org/officeDocument/2006/relationships/ctrlProp" Target="../ctrlProps/ctrlProp41.xml"/><Relationship Id="rId7" Type="http://schemas.openxmlformats.org/officeDocument/2006/relationships/ctrlProp" Target="../ctrlProps/ctrlProp45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44.xml"/><Relationship Id="rId5" Type="http://schemas.openxmlformats.org/officeDocument/2006/relationships/ctrlProp" Target="../ctrlProps/ctrlProp43.xml"/><Relationship Id="rId10" Type="http://schemas.openxmlformats.org/officeDocument/2006/relationships/ctrlProp" Target="../ctrlProps/ctrlProp48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52.xml"/><Relationship Id="rId5" Type="http://schemas.openxmlformats.org/officeDocument/2006/relationships/ctrlProp" Target="../ctrlProps/ctrlProp5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3" Type="http://schemas.openxmlformats.org/officeDocument/2006/relationships/ctrlProp" Target="../ctrlProps/ctrlProp57.xml"/><Relationship Id="rId7" Type="http://schemas.openxmlformats.org/officeDocument/2006/relationships/ctrlProp" Target="../ctrlProps/ctrlProp61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10" Type="http://schemas.openxmlformats.org/officeDocument/2006/relationships/ctrlProp" Target="../ctrlProps/ctrlProp6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53A7-8A5D-4C1E-9A99-C701FEB642DA}">
  <dimension ref="A1:V16"/>
  <sheetViews>
    <sheetView tabSelected="1" workbookViewId="0">
      <selection activeCell="H33" sqref="H33:I33"/>
    </sheetView>
  </sheetViews>
  <sheetFormatPr defaultRowHeight="15" x14ac:dyDescent="0.25"/>
  <cols>
    <col min="1" max="1" width="14.25" style="13" customWidth="1"/>
    <col min="2" max="2" width="9" style="13" hidden="1" customWidth="1"/>
    <col min="3" max="3" width="9" style="13"/>
    <col min="4" max="4" width="11.25" style="13" customWidth="1"/>
    <col min="5" max="16384" width="9" style="13"/>
  </cols>
  <sheetData>
    <row r="1" spans="1:22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6" spans="1:22" x14ac:dyDescent="0.25">
      <c r="A6" s="27"/>
      <c r="B6" s="27"/>
      <c r="E6" s="37" t="s">
        <v>73</v>
      </c>
      <c r="F6" s="38"/>
      <c r="G6" s="35" t="s">
        <v>11</v>
      </c>
      <c r="H6" s="36"/>
      <c r="I6" s="35" t="s">
        <v>74</v>
      </c>
      <c r="J6" s="36"/>
      <c r="K6" s="35" t="s">
        <v>23</v>
      </c>
      <c r="L6" s="36"/>
      <c r="M6" s="35" t="s">
        <v>70</v>
      </c>
      <c r="N6" s="36"/>
      <c r="O6" s="35" t="s">
        <v>75</v>
      </c>
      <c r="P6" s="36"/>
      <c r="Q6" s="35" t="s">
        <v>40</v>
      </c>
      <c r="R6" s="36"/>
      <c r="S6" s="35" t="s">
        <v>49</v>
      </c>
      <c r="T6" s="36"/>
      <c r="U6" s="35" t="s">
        <v>77</v>
      </c>
      <c r="V6" s="36"/>
    </row>
    <row r="7" spans="1:22" x14ac:dyDescent="0.25">
      <c r="A7" s="28">
        <v>1</v>
      </c>
      <c r="B7" s="29"/>
      <c r="C7" s="33" t="s">
        <v>79</v>
      </c>
      <c r="D7" s="33"/>
      <c r="E7" s="30" t="str">
        <f>'1'!O19</f>
        <v/>
      </c>
      <c r="F7" s="31"/>
      <c r="G7" s="30" t="str">
        <f>'1'!O23</f>
        <v/>
      </c>
      <c r="H7" s="31"/>
      <c r="I7" s="30" t="str">
        <f>'1'!O27</f>
        <v/>
      </c>
      <c r="J7" s="31"/>
      <c r="K7" s="30" t="str">
        <f>'1'!O31</f>
        <v/>
      </c>
      <c r="L7" s="31"/>
      <c r="M7" s="30" t="str">
        <f>'1'!O35</f>
        <v/>
      </c>
      <c r="N7" s="31"/>
      <c r="O7" s="30" t="str">
        <f>'1'!O39</f>
        <v/>
      </c>
      <c r="P7" s="31"/>
      <c r="Q7" s="30" t="str">
        <f>'1'!O43</f>
        <v/>
      </c>
      <c r="R7" s="31"/>
      <c r="S7" s="30" t="str">
        <f>'1'!O47</f>
        <v/>
      </c>
      <c r="T7" s="31"/>
      <c r="U7" s="30" t="e">
        <f>'1'!O49</f>
        <v>#VALUE!</v>
      </c>
      <c r="V7" s="31"/>
    </row>
    <row r="8" spans="1:22" x14ac:dyDescent="0.25">
      <c r="A8" s="32">
        <v>2</v>
      </c>
      <c r="B8" s="32"/>
      <c r="C8" s="33" t="s">
        <v>80</v>
      </c>
      <c r="D8" s="33"/>
      <c r="E8" s="30" t="str">
        <f>'2'!O19</f>
        <v/>
      </c>
      <c r="F8" s="31"/>
      <c r="G8" s="30" t="str">
        <f>'2'!O23</f>
        <v/>
      </c>
      <c r="H8" s="31"/>
      <c r="I8" s="30" t="str">
        <f>'2'!O27</f>
        <v/>
      </c>
      <c r="J8" s="31"/>
      <c r="K8" s="30" t="str">
        <f>'2'!O31</f>
        <v/>
      </c>
      <c r="L8" s="31"/>
      <c r="M8" s="30" t="str">
        <f>'2'!O35</f>
        <v/>
      </c>
      <c r="N8" s="31"/>
      <c r="O8" s="30" t="str">
        <f>'2'!O39</f>
        <v/>
      </c>
      <c r="P8" s="31"/>
      <c r="Q8" s="30" t="str">
        <f>'2'!O43</f>
        <v/>
      </c>
      <c r="R8" s="31"/>
      <c r="S8" s="30" t="str">
        <f>'2'!O47</f>
        <v/>
      </c>
      <c r="T8" s="31"/>
      <c r="U8" s="30" t="e">
        <f>'2'!O49</f>
        <v>#VALUE!</v>
      </c>
      <c r="V8" s="31"/>
    </row>
    <row r="9" spans="1:22" x14ac:dyDescent="0.25">
      <c r="A9" s="32">
        <v>3</v>
      </c>
      <c r="B9" s="32"/>
      <c r="C9" s="33" t="s">
        <v>81</v>
      </c>
      <c r="D9" s="33"/>
      <c r="E9" s="30" t="str">
        <f>'3'!O19</f>
        <v/>
      </c>
      <c r="F9" s="31"/>
      <c r="G9" s="30" t="str">
        <f>'3'!O23</f>
        <v/>
      </c>
      <c r="H9" s="31"/>
      <c r="I9" s="30" t="str">
        <f>'3'!O27</f>
        <v/>
      </c>
      <c r="J9" s="31"/>
      <c r="K9" s="30" t="str">
        <f>'3'!O31</f>
        <v/>
      </c>
      <c r="L9" s="31"/>
      <c r="M9" s="30" t="str">
        <f>'3'!O35</f>
        <v/>
      </c>
      <c r="N9" s="31"/>
      <c r="O9" s="30" t="str">
        <f>'3'!O39</f>
        <v/>
      </c>
      <c r="P9" s="31"/>
      <c r="Q9" s="30" t="str">
        <f>'3'!O43</f>
        <v/>
      </c>
      <c r="R9" s="31"/>
      <c r="S9" s="30" t="str">
        <f>'3'!O47</f>
        <v/>
      </c>
      <c r="T9" s="31"/>
      <c r="U9" s="30" t="e">
        <f>'3'!O49</f>
        <v>#VALUE!</v>
      </c>
      <c r="V9" s="31"/>
    </row>
    <row r="10" spans="1:22" x14ac:dyDescent="0.25">
      <c r="A10" s="32">
        <v>4</v>
      </c>
      <c r="B10" s="32"/>
      <c r="C10" s="33" t="s">
        <v>82</v>
      </c>
      <c r="D10" s="33"/>
      <c r="E10" s="30" t="str">
        <f>'4'!O19</f>
        <v/>
      </c>
      <c r="F10" s="31"/>
      <c r="G10" s="30" t="str">
        <f>'4'!O23</f>
        <v/>
      </c>
      <c r="H10" s="31"/>
      <c r="I10" s="30" t="str">
        <f>'4'!O27</f>
        <v/>
      </c>
      <c r="J10" s="31"/>
      <c r="K10" s="30" t="str">
        <f>'4'!O31</f>
        <v/>
      </c>
      <c r="L10" s="31"/>
      <c r="M10" s="30" t="str">
        <f>'4'!O35</f>
        <v/>
      </c>
      <c r="N10" s="31"/>
      <c r="O10" s="30" t="str">
        <f>'4'!O39</f>
        <v/>
      </c>
      <c r="P10" s="31"/>
      <c r="Q10" s="30" t="str">
        <f>'4'!O43</f>
        <v/>
      </c>
      <c r="R10" s="31"/>
      <c r="S10" s="30" t="str">
        <f>'4'!O47</f>
        <v/>
      </c>
      <c r="T10" s="31"/>
      <c r="U10" s="30" t="e">
        <f>'4'!O49</f>
        <v>#VALUE!</v>
      </c>
      <c r="V10" s="31"/>
    </row>
    <row r="11" spans="1:22" x14ac:dyDescent="0.25">
      <c r="A11" s="32">
        <v>5</v>
      </c>
      <c r="B11" s="32"/>
      <c r="C11" s="33" t="s">
        <v>83</v>
      </c>
      <c r="D11" s="33"/>
      <c r="E11" s="30" t="str">
        <f>'5'!O19</f>
        <v/>
      </c>
      <c r="F11" s="31"/>
      <c r="G11" s="30" t="str">
        <f>'5'!O23</f>
        <v/>
      </c>
      <c r="H11" s="31"/>
      <c r="I11" s="30" t="str">
        <f>'5'!O27</f>
        <v/>
      </c>
      <c r="J11" s="31"/>
      <c r="K11" s="30" t="str">
        <f>'5'!O31</f>
        <v/>
      </c>
      <c r="L11" s="31"/>
      <c r="M11" s="30" t="str">
        <f>'5'!O35</f>
        <v/>
      </c>
      <c r="N11" s="31"/>
      <c r="O11" s="30" t="str">
        <f>'5'!O39</f>
        <v/>
      </c>
      <c r="P11" s="31"/>
      <c r="Q11" s="30" t="str">
        <f>'5'!O43</f>
        <v/>
      </c>
      <c r="R11" s="31"/>
      <c r="S11" s="30" t="str">
        <f>'5'!O47</f>
        <v/>
      </c>
      <c r="T11" s="31"/>
      <c r="U11" s="30" t="e">
        <f>'5'!O49</f>
        <v>#VALUE!</v>
      </c>
      <c r="V11" s="31"/>
    </row>
    <row r="12" spans="1:22" x14ac:dyDescent="0.25">
      <c r="A12" s="32">
        <v>6</v>
      </c>
      <c r="B12" s="32"/>
      <c r="C12" s="33" t="s">
        <v>84</v>
      </c>
      <c r="D12" s="33"/>
      <c r="E12" s="30" t="str">
        <f>'6'!O19</f>
        <v/>
      </c>
      <c r="F12" s="31"/>
      <c r="G12" s="30" t="str">
        <f>'6'!O23</f>
        <v/>
      </c>
      <c r="H12" s="31"/>
      <c r="I12" s="30" t="str">
        <f>'6'!O27</f>
        <v/>
      </c>
      <c r="J12" s="31"/>
      <c r="K12" s="30" t="str">
        <f>'6'!O31</f>
        <v/>
      </c>
      <c r="L12" s="31"/>
      <c r="M12" s="30" t="str">
        <f>'6'!O35</f>
        <v/>
      </c>
      <c r="N12" s="31"/>
      <c r="O12" s="30" t="str">
        <f>'6'!O39</f>
        <v/>
      </c>
      <c r="P12" s="31"/>
      <c r="Q12" s="30" t="str">
        <f>'6'!O43</f>
        <v/>
      </c>
      <c r="R12" s="31"/>
      <c r="S12" s="30" t="str">
        <f>'6'!O47</f>
        <v/>
      </c>
      <c r="T12" s="31"/>
      <c r="U12" s="30" t="e">
        <f>'6'!O49</f>
        <v>#VALUE!</v>
      </c>
      <c r="V12" s="31"/>
    </row>
    <row r="13" spans="1:22" x14ac:dyDescent="0.25">
      <c r="A13" s="32">
        <v>7</v>
      </c>
      <c r="B13" s="32"/>
      <c r="C13" s="33" t="s">
        <v>85</v>
      </c>
      <c r="D13" s="33"/>
      <c r="E13" s="30" t="str">
        <f>'7'!O19</f>
        <v/>
      </c>
      <c r="F13" s="31"/>
      <c r="G13" s="30" t="str">
        <f>'7'!O23</f>
        <v/>
      </c>
      <c r="H13" s="31"/>
      <c r="I13" s="30" t="str">
        <f>'7'!O27</f>
        <v/>
      </c>
      <c r="J13" s="31"/>
      <c r="K13" s="30" t="str">
        <f>'7'!O31</f>
        <v/>
      </c>
      <c r="L13" s="31"/>
      <c r="M13" s="30" t="str">
        <f>'7'!O35</f>
        <v/>
      </c>
      <c r="N13" s="31"/>
      <c r="O13" s="30" t="str">
        <f>'7'!O39</f>
        <v/>
      </c>
      <c r="P13" s="31"/>
      <c r="Q13" s="30" t="str">
        <f>'7'!O43</f>
        <v/>
      </c>
      <c r="R13" s="31"/>
      <c r="S13" s="30" t="str">
        <f>'7'!O47</f>
        <v/>
      </c>
      <c r="T13" s="31"/>
      <c r="U13" s="30" t="e">
        <f>'7'!O49</f>
        <v>#VALUE!</v>
      </c>
      <c r="V13" s="31"/>
    </row>
    <row r="14" spans="1:22" x14ac:dyDescent="0.25">
      <c r="A14" s="32">
        <v>8</v>
      </c>
      <c r="B14" s="32"/>
      <c r="C14" s="33" t="s">
        <v>86</v>
      </c>
      <c r="D14" s="33"/>
      <c r="E14" s="30" t="str">
        <f>'8'!O19</f>
        <v/>
      </c>
      <c r="F14" s="31"/>
      <c r="G14" s="30" t="str">
        <f>'8'!O23</f>
        <v/>
      </c>
      <c r="H14" s="31"/>
      <c r="I14" s="30" t="str">
        <f>'8'!O27</f>
        <v/>
      </c>
      <c r="J14" s="31"/>
      <c r="K14" s="30" t="str">
        <f>'8'!O31</f>
        <v/>
      </c>
      <c r="L14" s="31"/>
      <c r="M14" s="30" t="str">
        <f>'8'!O35</f>
        <v/>
      </c>
      <c r="N14" s="31"/>
      <c r="O14" s="30" t="str">
        <f>'8'!O39</f>
        <v/>
      </c>
      <c r="P14" s="31"/>
      <c r="Q14" s="30" t="str">
        <f>'8'!O43</f>
        <v/>
      </c>
      <c r="R14" s="31"/>
      <c r="S14" s="30" t="str">
        <f>'8'!O47</f>
        <v/>
      </c>
      <c r="T14" s="31"/>
      <c r="U14" s="30" t="e">
        <f>'8'!O49</f>
        <v>#VALUE!</v>
      </c>
      <c r="V14" s="31"/>
    </row>
    <row r="15" spans="1:22" x14ac:dyDescent="0.25">
      <c r="A15" s="32">
        <v>9</v>
      </c>
      <c r="B15" s="32"/>
      <c r="C15" s="33" t="s">
        <v>87</v>
      </c>
      <c r="D15" s="33"/>
      <c r="E15" s="30" t="str">
        <f>'9'!O19</f>
        <v/>
      </c>
      <c r="F15" s="31"/>
      <c r="G15" s="30" t="str">
        <f>'9'!O23</f>
        <v/>
      </c>
      <c r="H15" s="31"/>
      <c r="I15" s="30" t="str">
        <f>'9'!O27</f>
        <v/>
      </c>
      <c r="J15" s="31"/>
      <c r="K15" s="30" t="str">
        <f>'9'!O31</f>
        <v/>
      </c>
      <c r="L15" s="31"/>
      <c r="M15" s="30" t="str">
        <f>'9'!O35</f>
        <v/>
      </c>
      <c r="N15" s="31"/>
      <c r="O15" s="30" t="str">
        <f>'9'!O39</f>
        <v/>
      </c>
      <c r="P15" s="31"/>
      <c r="Q15" s="30" t="str">
        <f>'9'!O43</f>
        <v/>
      </c>
      <c r="R15" s="31"/>
      <c r="S15" s="30" t="str">
        <f>'9'!O47</f>
        <v/>
      </c>
      <c r="T15" s="31"/>
      <c r="U15" s="30" t="e">
        <f>'9'!O49</f>
        <v>#VALUE!</v>
      </c>
      <c r="V15" s="31"/>
    </row>
    <row r="16" spans="1:22" x14ac:dyDescent="0.25">
      <c r="C16" s="16"/>
      <c r="D16" s="16"/>
    </row>
  </sheetData>
  <sortState xmlns:xlrd2="http://schemas.microsoft.com/office/spreadsheetml/2017/richdata2" ref="C8:D15">
    <sortCondition ref="C8:C15"/>
  </sortState>
  <mergeCells count="108">
    <mergeCell ref="E9:F9"/>
    <mergeCell ref="U15:V15"/>
    <mergeCell ref="K15:L15"/>
    <mergeCell ref="M15:N15"/>
    <mergeCell ref="O15:P15"/>
    <mergeCell ref="Q15:R15"/>
    <mergeCell ref="S15:T15"/>
    <mergeCell ref="A15:B15"/>
    <mergeCell ref="C15:D15"/>
    <mergeCell ref="E15:F15"/>
    <mergeCell ref="G15:H15"/>
    <mergeCell ref="I15:J15"/>
    <mergeCell ref="M9:N9"/>
    <mergeCell ref="O9:P9"/>
    <mergeCell ref="Q9:R9"/>
    <mergeCell ref="G6:H6"/>
    <mergeCell ref="G7:H7"/>
    <mergeCell ref="G8:H8"/>
    <mergeCell ref="Q6:R6"/>
    <mergeCell ref="S9:T9"/>
    <mergeCell ref="I9:J9"/>
    <mergeCell ref="K9:L9"/>
    <mergeCell ref="G9:H9"/>
    <mergeCell ref="I6:J6"/>
    <mergeCell ref="K6:L6"/>
    <mergeCell ref="M6:N6"/>
    <mergeCell ref="S6:T6"/>
    <mergeCell ref="I7:J7"/>
    <mergeCell ref="I8:J8"/>
    <mergeCell ref="K7:L7"/>
    <mergeCell ref="M7:N7"/>
    <mergeCell ref="O7:P7"/>
    <mergeCell ref="Q7:R7"/>
    <mergeCell ref="S7:T7"/>
    <mergeCell ref="K8:L8"/>
    <mergeCell ref="M8:N8"/>
    <mergeCell ref="O11:P11"/>
    <mergeCell ref="Q11:R11"/>
    <mergeCell ref="O8:P8"/>
    <mergeCell ref="Q8:R8"/>
    <mergeCell ref="S8:T8"/>
    <mergeCell ref="O6:P6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8:B8"/>
    <mergeCell ref="A9:B9"/>
    <mergeCell ref="E6:F6"/>
    <mergeCell ref="C7:D7"/>
    <mergeCell ref="E7:F7"/>
    <mergeCell ref="C8:D8"/>
    <mergeCell ref="C9:D9"/>
    <mergeCell ref="E8:F8"/>
    <mergeCell ref="S13:T13"/>
    <mergeCell ref="A13:B13"/>
    <mergeCell ref="C13:D13"/>
    <mergeCell ref="E13:F13"/>
    <mergeCell ref="G13:H13"/>
    <mergeCell ref="I13:J13"/>
    <mergeCell ref="S11:T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A11:B11"/>
    <mergeCell ref="C11:D11"/>
    <mergeCell ref="E11:F11"/>
    <mergeCell ref="G11:H11"/>
    <mergeCell ref="I11:J11"/>
    <mergeCell ref="K11:L11"/>
    <mergeCell ref="M11:N11"/>
    <mergeCell ref="A14:B14"/>
    <mergeCell ref="C14:D14"/>
    <mergeCell ref="E14:F14"/>
    <mergeCell ref="G14:H14"/>
    <mergeCell ref="I14:J14"/>
    <mergeCell ref="C1:V4"/>
    <mergeCell ref="U11:V11"/>
    <mergeCell ref="U12:V12"/>
    <mergeCell ref="U13:V13"/>
    <mergeCell ref="U14:V14"/>
    <mergeCell ref="U6:V6"/>
    <mergeCell ref="U7:V7"/>
    <mergeCell ref="U8:V8"/>
    <mergeCell ref="U9:V9"/>
    <mergeCell ref="U10:V10"/>
    <mergeCell ref="K14:L14"/>
    <mergeCell ref="M14:N14"/>
    <mergeCell ref="O14:P14"/>
    <mergeCell ref="Q14:R14"/>
    <mergeCell ref="S14:T14"/>
    <mergeCell ref="K13:L13"/>
    <mergeCell ref="M13:N13"/>
    <mergeCell ref="O13:P13"/>
    <mergeCell ref="Q13:R13"/>
  </mergeCells>
  <conditionalFormatting sqref="E7:V15">
    <cfRule type="containsErrors" dxfId="63" priority="1">
      <formula>ISERROR(E7)</formula>
    </cfRule>
  </conditionalFormatting>
  <hyperlinks>
    <hyperlink ref="A7" location="'1'!A1" display="'1'!A1" xr:uid="{ECE265EE-5659-4F88-BB43-EDA295E5252E}"/>
    <hyperlink ref="A8:B8" location="'2'!A1" display="'2'!A1" xr:uid="{76AE8123-2513-4F4A-9C2C-91BCCE26C72F}"/>
    <hyperlink ref="A9:B9" location="'3'!A1" display="'3'!A1" xr:uid="{70D66B07-2ADA-433C-8873-1C11ABBE276A}"/>
    <hyperlink ref="A10:B10" location="'4'!A1" display="'4'!A1" xr:uid="{6A96A5AB-CD9E-4C95-BD81-43486317E21A}"/>
    <hyperlink ref="A11:B11" location="'5'!A1" display="'5'!A1" xr:uid="{2877862D-8A39-4FB6-9D2D-DC1167C00224}"/>
    <hyperlink ref="A12:B12" location="'6'!A1" display="'6'!A1" xr:uid="{F44C3C3D-D436-4219-A99C-521E52228B06}"/>
    <hyperlink ref="A13:B13" location="'7'!A1" display="'7'!A1" xr:uid="{2CA72E1E-6069-442A-AED3-0E6B7712D633}"/>
    <hyperlink ref="A14:B14" location="'8'!A1" display="'8'!A1" xr:uid="{709B2431-00FA-40A9-9C50-4D9AC0522163}"/>
    <hyperlink ref="A15:B15" location="'9'!A1" display="'9'!A1" xr:uid="{01A53466-41FE-4BCD-8919-402D8935DBE8}"/>
    <hyperlink ref="C7:D7" location="'1'!A1" display="ბუგულიშვილი ზურაბ" xr:uid="{C0CDE163-FD57-4F20-9741-FBAC865FF8C7}"/>
    <hyperlink ref="C8:D8" location="'2'!A1" display="ლომიძე ნიკოლოზი" xr:uid="{65175E98-3444-4185-AB2F-5DF54FE1CA7C}"/>
    <hyperlink ref="C9:D9" location="'3'!A1" display="მაღლაკელიძე დურმიშხან" xr:uid="{3DDF8A63-A305-4613-8C2B-0CDAF1DE6248}"/>
    <hyperlink ref="C10:D10" location="'4'!A1" display="ლეკვეიშვილი სპარტაკი" xr:uid="{E1B95A1B-BBA7-4D56-B2ED-1FA46AF3E32E}"/>
    <hyperlink ref="C11:D11" location="'5'!A1" display="დემეტრაშვილი ლევან" xr:uid="{EB3AEEFA-7E96-4B3A-BB8E-7E4A3D383B01}"/>
    <hyperlink ref="C12:D12" location="'6'!A1" display="ნაჭყებია სოფიო" xr:uid="{4D479788-F159-4378-85A7-C020320F9FB4}"/>
    <hyperlink ref="C13:D13" location="'7'!A1" display="ჩადუნელი ნანა" xr:uid="{CE21EC97-C901-4B9F-B62E-B034C943956F}"/>
    <hyperlink ref="C14:D14" location="'8'!A1" display="ჩიქოვანი ნათია" xr:uid="{7C025C5F-4ECB-43CA-A235-36A0007F61B2}"/>
    <hyperlink ref="C15:D15" location="'9'!A1" display="ჩხაიძე ნინო" xr:uid="{106A1C1E-2B69-4C06-9DD4-4F1EF8450679}"/>
  </hyperlink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A299-FDF7-442B-802B-ABFFF6D10F2A}">
  <dimension ref="A1:AD63"/>
  <sheetViews>
    <sheetView workbookViewId="0"/>
  </sheetViews>
  <sheetFormatPr defaultRowHeight="15" x14ac:dyDescent="0.25"/>
  <cols>
    <col min="1" max="14" width="9" style="13"/>
    <col min="15" max="15" width="9" style="23"/>
    <col min="16" max="30" width="9" style="25"/>
    <col min="31" max="16384" width="9" style="13"/>
  </cols>
  <sheetData>
    <row r="1" spans="1:17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7" ht="15.75" x14ac:dyDescent="0.25">
      <c r="D6" s="44"/>
      <c r="E6" s="44"/>
      <c r="F6" s="44"/>
      <c r="G6" s="44"/>
      <c r="H6" s="44"/>
      <c r="I6" s="44"/>
      <c r="J6" s="44"/>
      <c r="K6" s="44"/>
      <c r="L6" s="44"/>
    </row>
    <row r="8" spans="1:17" x14ac:dyDescent="0.25">
      <c r="D8" s="41" t="s">
        <v>68</v>
      </c>
      <c r="E8" s="41"/>
      <c r="F8" s="41"/>
      <c r="G8" s="42" t="e">
        <f>O49</f>
        <v>#VALUE!</v>
      </c>
      <c r="H8" s="42"/>
      <c r="I8" s="43" t="s">
        <v>69</v>
      </c>
    </row>
    <row r="9" spans="1:17" x14ac:dyDescent="0.25">
      <c r="D9" s="41"/>
      <c r="E9" s="41"/>
      <c r="F9" s="41"/>
      <c r="G9" s="42"/>
      <c r="H9" s="42"/>
      <c r="I9" s="43"/>
    </row>
    <row r="10" spans="1:17" x14ac:dyDescent="0.25">
      <c r="D10" s="41"/>
      <c r="E10" s="41"/>
      <c r="F10" s="41"/>
      <c r="G10" s="42"/>
      <c r="H10" s="42"/>
      <c r="I10" s="43"/>
    </row>
    <row r="13" spans="1:17" x14ac:dyDescent="0.25">
      <c r="A13" s="45" t="str">
        <f>დეპარტამენტი!C15</f>
        <v>Name 9</v>
      </c>
      <c r="B13" s="45"/>
      <c r="C13" s="45"/>
      <c r="Q13" s="25" t="s">
        <v>76</v>
      </c>
    </row>
    <row r="14" spans="1:17" x14ac:dyDescent="0.25">
      <c r="A14" s="45"/>
      <c r="B14" s="45"/>
      <c r="C14" s="45"/>
    </row>
    <row r="15" spans="1:17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11"/>
      <c r="K15" s="11"/>
      <c r="L15" s="11"/>
    </row>
    <row r="16" spans="1:17" x14ac:dyDescent="0.25">
      <c r="Q16"/>
    </row>
    <row r="17" spans="1:30" s="16" customFormat="1" ht="12.75" x14ac:dyDescent="0.2">
      <c r="A17" s="15"/>
      <c r="B17" s="17" t="str">
        <f>Sheet3!A2</f>
        <v>კლინიკური კომპეტენცია: კლინიკური ცოდნისა და უნარების გამოყენების უნარი პაციენტის მოვლაში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O17" s="2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B18" s="21"/>
      <c r="C18" s="14"/>
      <c r="D18" s="14"/>
      <c r="E18" s="14"/>
      <c r="F18" s="14"/>
      <c r="G18" s="14"/>
      <c r="H18" s="14"/>
      <c r="I18" s="14"/>
    </row>
    <row r="19" spans="1:30" x14ac:dyDescent="0.25">
      <c r="B19" s="21">
        <v>1</v>
      </c>
      <c r="C19" s="14"/>
      <c r="D19" s="14"/>
      <c r="E19" s="14"/>
      <c r="F19" s="14"/>
      <c r="G19" s="14"/>
      <c r="H19" s="14"/>
      <c r="I19" s="14"/>
      <c r="L19" s="40" t="str">
        <f>IF(B19=2,Sheet3!D2,IF(B19=3,Sheet3!D3,IF(B19=4,Sheet3!D4,IF(B19=5,Sheet3!D5,IF(B19=6,Sheet3!D6,"")))))</f>
        <v/>
      </c>
      <c r="M19" s="40"/>
      <c r="N19" s="40"/>
      <c r="O19" s="23" t="str">
        <f>IF(L19="შესანიშნავი",Sheet3!G2,IF(L19="კარგი",Sheet3!G3,IF(L19="დამაკმაყოფილებელი",Sheet3!G4,IF(L19="საჭიროებს გაუმჯობესებას",Sheet3!G5,IF(L19="არადამაკმაყოფილებელი",Sheet3!G6,"")))))</f>
        <v/>
      </c>
      <c r="P19" s="25" t="str">
        <f>IF(L19="შესანიშნავი",5,IF(L19="კარგი",4,IF(L19="დამაკმაყოფილებელი",3,IF(L19="საჭიროებს გაუმჯობესებას",2,IF(L19="არადამაკმაყოფილებელი",1,"")))))</f>
        <v/>
      </c>
      <c r="Q19" s="25" t="s">
        <v>10</v>
      </c>
      <c r="T19" s="25" t="str">
        <f>P19</f>
        <v/>
      </c>
    </row>
    <row r="21" spans="1:30" s="16" customFormat="1" ht="12.75" x14ac:dyDescent="0.2">
      <c r="A21" s="15"/>
      <c r="B21" s="17" t="str">
        <f>Sheet3!A8</f>
        <v>პაციენტის მოვლა: პაციენტის მოვლის ხარისხის და უსაფრთხოების უზრუნველყოფის უნარი</v>
      </c>
      <c r="C21" s="17"/>
      <c r="D21" s="17"/>
      <c r="E21" s="17"/>
      <c r="F21" s="17"/>
      <c r="G21" s="17"/>
      <c r="H21" s="17"/>
      <c r="I21" s="17"/>
      <c r="J21" s="17"/>
      <c r="K21" s="18"/>
      <c r="L21" s="18"/>
      <c r="O21" s="2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B22" s="22"/>
    </row>
    <row r="23" spans="1:30" x14ac:dyDescent="0.25">
      <c r="B23" s="22">
        <v>1</v>
      </c>
      <c r="L23" s="40" t="str">
        <f>IF(B23=2,Sheet3!D2,IF(B23=3,Sheet3!D3,IF(B23=4,Sheet3!D4,IF(B23=5,Sheet3!D5,IF(B23=6,Sheet3!D6,"")))))</f>
        <v/>
      </c>
      <c r="M23" s="40"/>
      <c r="N23" s="40"/>
      <c r="O23" s="23" t="str">
        <f>IF(L23="შესანიშნავი",Sheet3!G8,IF(L23="კარგი",Sheet3!G9,IF(L23="დამაკმაყოფილებელი",Sheet3!G10,IF(L23="საჭიროებს გაუმჯობესებას",Sheet3!G11,IF(L23="არადამაკმაყოფილებელი",Sheet3!G12,"")))))</f>
        <v/>
      </c>
      <c r="P23" s="25" t="str">
        <f>IF(L23="შესანიშნავი",5,IF(L23="კარგი",4,IF(L23="დამაკმაყოფილებელი",3,IF(L23="საჭიროებს გაუმჯობესებას",2,IF(L23="არადამაკმაყოფილებელი",1,"")))))</f>
        <v/>
      </c>
      <c r="Q23" s="25" t="s">
        <v>11</v>
      </c>
      <c r="T23" s="25" t="str">
        <f>P23</f>
        <v/>
      </c>
    </row>
    <row r="25" spans="1:30" x14ac:dyDescent="0.25">
      <c r="A25" s="15"/>
      <c r="B25" s="17" t="str">
        <f>Sheet3!A14</f>
        <v>კომუნიკაციის უნარი: პაციენტებთან, ოჯახის წევრებთან და პერსონალთან ეფექტური კომუნიკაციის უნარი</v>
      </c>
      <c r="C25" s="20"/>
      <c r="D25" s="20"/>
      <c r="E25" s="20"/>
      <c r="F25" s="20"/>
      <c r="G25" s="20"/>
      <c r="H25" s="20"/>
      <c r="I25" s="20"/>
      <c r="J25" s="20"/>
      <c r="K25" s="19"/>
      <c r="L25" s="19"/>
    </row>
    <row r="26" spans="1:30" x14ac:dyDescent="0.25">
      <c r="B26" s="22"/>
    </row>
    <row r="27" spans="1:30" x14ac:dyDescent="0.25">
      <c r="B27" s="22">
        <v>1</v>
      </c>
      <c r="L27" s="40" t="str">
        <f>IF(B27=2,Sheet3!D2,IF(B27=3,Sheet3!D3,IF(B27=4,Sheet3!D4,IF(B27=5,Sheet3!D5,IF(B27=6,Sheet3!D6,"")))))</f>
        <v/>
      </c>
      <c r="M27" s="40"/>
      <c r="N27" s="40"/>
      <c r="O27" s="23" t="str">
        <f>IF(L27="შესანიშნავი",Sheet3!G14,IF(L27="კარგი",Sheet3!G15,IF(L27="დამაკმაყოფილებელი",Sheet3!G16,IF(L27="საჭიროებს გაუმჯობესებას",Sheet3!G17,IF(L27="არადამაკმაყოფილებელი",Sheet3!G18,"")))))</f>
        <v/>
      </c>
      <c r="P27" s="25" t="str">
        <f>IF(L27="შესანიშნავი",5,IF(L27="კარგი",4,IF(L27="დამაკმაყოფილებელი",3,IF(L27="საჭიროებს გაუმჯობესებას",2,IF(L27="არადამაკმაყოფილებელი",1,"")))))</f>
        <v/>
      </c>
      <c r="Q27" s="25" t="s">
        <v>17</v>
      </c>
      <c r="T27" s="25" t="str">
        <f>P27</f>
        <v/>
      </c>
    </row>
    <row r="29" spans="1:30" x14ac:dyDescent="0.25">
      <c r="A29" s="15"/>
      <c r="B29" s="17" t="str">
        <f>Sheet3!A20</f>
        <v>პროფესიონალიზმი: ეთიკური სტანდარტების დაცვა, საიმედოობა და პროფესიული ქცევა</v>
      </c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30" x14ac:dyDescent="0.25">
      <c r="B30" s="22"/>
    </row>
    <row r="31" spans="1:30" x14ac:dyDescent="0.25">
      <c r="B31" s="22">
        <v>1</v>
      </c>
      <c r="L31" s="40" t="str">
        <f>IF(B31=2,Sheet3!D2,IF(B31=3,Sheet3!D3,IF(B31=4,Sheet3!D4,IF(B31=5,Sheet3!D5,IF(B31=6,Sheet3!D6,"")))))</f>
        <v/>
      </c>
      <c r="M31" s="40"/>
      <c r="N31" s="40"/>
      <c r="O31" s="23" t="str">
        <f>IF(L31="შესანიშნავი",Sheet3!G20,IF(L31="კარგი",Sheet3!G21,IF(L31="დამაკმაყოფილებელი",Sheet3!G22,IF(L31="საჭიროებს გაუმჯობესებას",Sheet3!G23,IF(L31="არადამაკმაყოფილებელი",Sheet3!G24,"")))))</f>
        <v/>
      </c>
      <c r="P31" s="25" t="str">
        <f>IF(L31="შესანიშნავი",5,IF(L31="კარგი",4,IF(L31="დამაკმაყოფილებელი",3,IF(L31="საჭიროებს გაუმჯობესებას",2,IF(L31="არადამაკმაყოფილებელი",1,"")))))</f>
        <v/>
      </c>
      <c r="Q31" s="25" t="s">
        <v>23</v>
      </c>
      <c r="T31" s="25" t="str">
        <f>P31</f>
        <v/>
      </c>
    </row>
    <row r="33" spans="1:20" x14ac:dyDescent="0.25">
      <c r="A33" s="15"/>
      <c r="B33" s="17" t="str">
        <f>Sheet3!A26</f>
        <v>გუნდური მუშაობა/კოოპერაცია: მულტიდისციპლინურ გუნდში ეფექტური მუშაობის უნარები</v>
      </c>
      <c r="C33" s="20"/>
      <c r="D33" s="20"/>
      <c r="E33" s="20"/>
      <c r="F33" s="20"/>
      <c r="G33" s="20"/>
      <c r="H33" s="20"/>
      <c r="I33" s="20"/>
      <c r="J33" s="20"/>
      <c r="K33" s="20"/>
      <c r="L33" s="19"/>
    </row>
    <row r="34" spans="1:20" x14ac:dyDescent="0.25">
      <c r="B34" s="22"/>
    </row>
    <row r="35" spans="1:20" x14ac:dyDescent="0.25">
      <c r="B35" s="22">
        <v>1</v>
      </c>
      <c r="L35" s="40" t="str">
        <f>IF(B35=2,Sheet3!D2,IF(B35=3,Sheet3!D3,IF(B35=4,Sheet3!D4,IF(B35=5,Sheet3!D5,IF(B35=6,Sheet3!D6,"")))))</f>
        <v/>
      </c>
      <c r="M35" s="40"/>
      <c r="N35" s="40"/>
      <c r="O35" s="23" t="str">
        <f>IF(L35="შესანიშნავი",Sheet3!G26,IF(L35="კარგი",Sheet3!G27,IF(L35="დამაკმაყოფილებელი",Sheet3!G28,IF(L35="საჭიროებს გაუმჯობესებას",Sheet3!G29,IF(L35="არადამაკმაყოფილებელი",Sheet3!G30,"")))))</f>
        <v/>
      </c>
      <c r="P35" s="25" t="str">
        <f>IF(L35="შესანიშნავი",5,IF(L35="კარგი",4,IF(L35="დამაკმაყოფილებელი",3,IF(L35="საჭიროებს გაუმჯობესებას",2,IF(L35="არადამაკმაყოფილებელი",1,"")))))</f>
        <v/>
      </c>
      <c r="Q35" s="25" t="s">
        <v>70</v>
      </c>
      <c r="T35" s="25" t="str">
        <f>P35</f>
        <v/>
      </c>
    </row>
    <row r="37" spans="1:20" x14ac:dyDescent="0.25">
      <c r="A37" s="15"/>
      <c r="B37" s="17" t="str">
        <f>Sheet3!A32</f>
        <v>უწყვეტი განათლება/განვითარება: უწყვეტი პროფესიული განვითარების უნარები</v>
      </c>
      <c r="C37" s="20"/>
      <c r="D37" s="20"/>
      <c r="E37" s="20"/>
      <c r="F37" s="20"/>
      <c r="G37" s="20"/>
      <c r="H37" s="20"/>
      <c r="I37" s="20"/>
      <c r="J37" s="20"/>
      <c r="K37" s="20"/>
      <c r="L37" s="19"/>
    </row>
    <row r="38" spans="1:20" x14ac:dyDescent="0.25">
      <c r="B38" s="22"/>
    </row>
    <row r="39" spans="1:20" x14ac:dyDescent="0.25">
      <c r="B39" s="22">
        <v>1</v>
      </c>
      <c r="L39" s="40" t="str">
        <f>IF(B39=2,Sheet3!D2,IF(B39=3,Sheet3!D3,IF(B39=4,Sheet3!D4,IF(B39=5,Sheet3!D5,IF(B39=6,Sheet3!D6,"")))))</f>
        <v/>
      </c>
      <c r="M39" s="40"/>
      <c r="N39" s="40"/>
      <c r="O39" s="23" t="str">
        <f>IF(L39="შესანიშნავი",Sheet3!G32,IF(L39="კარგი",Sheet3!G33,IF(L39="დამაკმაყოფილებელი",Sheet3!G34,IF(L39="საჭიროებს გაუმჯობესებას",Sheet3!G35,IF(L39="არადამაკმაყოფილებელი",Sheet3!G36,"")))))</f>
        <v/>
      </c>
      <c r="P39" s="25" t="str">
        <f>IF(L39="შესანიშნავი",5,IF(L39="კარგი",4,IF(L39="დამაკმაყოფილებელი",3,IF(L39="საჭიროებს გაუმჯობესებას",2,IF(L39="არადამაკმაყოფილებელი",1,"")))))</f>
        <v/>
      </c>
      <c r="Q39" s="25" t="s">
        <v>71</v>
      </c>
      <c r="T39" s="25" t="str">
        <f>P39</f>
        <v/>
      </c>
    </row>
    <row r="41" spans="1:20" x14ac:dyDescent="0.25">
      <c r="A41" s="15"/>
      <c r="B41" s="17" t="str">
        <f>Sheet3!A38</f>
        <v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20" x14ac:dyDescent="0.25">
      <c r="B42" s="22"/>
    </row>
    <row r="43" spans="1:20" x14ac:dyDescent="0.25">
      <c r="B43" s="22">
        <v>1</v>
      </c>
      <c r="L43" s="40" t="str">
        <f>IF(B43=2,Sheet3!D2,IF(B43=3,Sheet3!D3,IF(B43=4,Sheet3!D4,IF(B43=5,Sheet3!D5,IF(B43=6,Sheet3!D6,"")))))</f>
        <v/>
      </c>
      <c r="M43" s="40"/>
      <c r="N43" s="40"/>
      <c r="O43" s="23" t="str">
        <f>IF(L43="შესანიშნავი",Sheet3!G38,IF(L43="კარგი",Sheet3!G39,IF(L43="დამაკმაყოფილებელი",Sheet3!G40,IF(L43="საჭიროებს გაუმჯობესებას",Sheet3!G41,IF(L43="არადამაკმაყოფილებელი",Sheet3!G42,"")))))</f>
        <v/>
      </c>
      <c r="P43" s="25" t="str">
        <f>IF(L43="შესანიშნავი",5,IF(L43="კარგი",4,IF(L43="დამაკმაყოფილებელი",3,IF(L43="საჭიროებს გაუმჯობესებას",2,IF(L43="არადამაკმაყოფილებელი",1,"")))))</f>
        <v/>
      </c>
      <c r="Q43" s="25" t="s">
        <v>40</v>
      </c>
      <c r="T43" s="25" t="str">
        <f>P43</f>
        <v/>
      </c>
    </row>
    <row r="45" spans="1:20" x14ac:dyDescent="0.25">
      <c r="A45" s="15"/>
      <c r="B45" s="17" t="str">
        <f>Sheet3!A44</f>
        <v>ადმინისტრირება: დოკუმენტაციის წარმოების და ადმინისტრაციული ამოცანების შესრულებისის უნარები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</row>
    <row r="46" spans="1:20" x14ac:dyDescent="0.25">
      <c r="B46" s="22"/>
    </row>
    <row r="47" spans="1:20" x14ac:dyDescent="0.25">
      <c r="B47" s="22">
        <v>1</v>
      </c>
      <c r="L47" s="40" t="str">
        <f>IF(B47=2,Sheet3!D2,IF(B47=3,Sheet3!D3,IF(B47=4,Sheet3!D4,IF(B47=5,Sheet3!D5,IF(B47=6,Sheet3!D6,"")))))</f>
        <v/>
      </c>
      <c r="M47" s="40"/>
      <c r="N47" s="40"/>
      <c r="O47" s="23" t="str">
        <f>IF(L47="შესანიშნავი",Sheet3!G44,IF(L47="კარგი",Sheet3!G45,IF(L47="დამაკმაყოფილებელი",Sheet3!G46,IF(L47="საჭიროებს გაუმჯობესებას",Sheet3!G47,IF(L47="არადამაკმაყოფილებელი",Sheet3!G48,"")))))</f>
        <v/>
      </c>
      <c r="P47" s="25" t="str">
        <f>IF(L47="შესანიშნავი",5,IF(L47="კარგი",4,IF(L47="დამაკმაყოფილებელი",3,IF(L47="საჭიროებს გაუმჯობესებას",2,IF(L47="არადამაკმაყოფილებელი",1,"")))))</f>
        <v/>
      </c>
      <c r="Q47" s="25" t="s">
        <v>49</v>
      </c>
      <c r="T47" s="25" t="str">
        <f>P47</f>
        <v/>
      </c>
    </row>
    <row r="49" spans="1:15" x14ac:dyDescent="0.25">
      <c r="O49" s="23" t="e">
        <f>O19+O23+O27+O31+O35+O39+O43+O47</f>
        <v>#VALUE!</v>
      </c>
    </row>
    <row r="63" spans="1:15" x14ac:dyDescent="0.25">
      <c r="A63" s="39" t="s">
        <v>72</v>
      </c>
      <c r="B63" s="39"/>
      <c r="C63" s="39"/>
      <c r="D63" s="39"/>
      <c r="E63" s="39"/>
      <c r="F63" s="39"/>
      <c r="G63" s="39"/>
      <c r="H63" s="39"/>
      <c r="I63" s="39"/>
      <c r="J63" s="11"/>
      <c r="K63" s="11"/>
      <c r="L63" s="11"/>
    </row>
  </sheetData>
  <mergeCells count="16">
    <mergeCell ref="L39:N39"/>
    <mergeCell ref="L43:N43"/>
    <mergeCell ref="L47:N47"/>
    <mergeCell ref="A63:I63"/>
    <mergeCell ref="A15:I15"/>
    <mergeCell ref="L19:N19"/>
    <mergeCell ref="L23:N23"/>
    <mergeCell ref="L27:N27"/>
    <mergeCell ref="L31:N31"/>
    <mergeCell ref="L35:N35"/>
    <mergeCell ref="A13:C14"/>
    <mergeCell ref="C1:N4"/>
    <mergeCell ref="D6:L6"/>
    <mergeCell ref="D8:F10"/>
    <mergeCell ref="G8:H10"/>
    <mergeCell ref="I8:I10"/>
  </mergeCells>
  <conditionalFormatting sqref="G8:H10">
    <cfRule type="containsErrors" dxfId="6" priority="1">
      <formula>ISERROR(G8)</formula>
    </cfRule>
  </conditionalFormatting>
  <conditionalFormatting sqref="L19:N19 L23:N23 L27:N27 L31:N31 L35:N35 L39:N39 L43:N43 L47:N47">
    <cfRule type="containsText" dxfId="5" priority="2" operator="containsText" text="არადამაკმაყოფილებელი">
      <formula>NOT(ISERROR(SEARCH("არადამაკმაყოფილებელი",L19)))</formula>
    </cfRule>
    <cfRule type="containsText" dxfId="4" priority="3" operator="containsText" text="საჭიროებს გაუმჯობესებას">
      <formula>NOT(ISERROR(SEARCH("საჭიროებს გაუმჯობესებას",L19)))</formula>
    </cfRule>
    <cfRule type="containsText" dxfId="3" priority="4" operator="containsText" text="დამაკმაყოფილებელი">
      <formula>NOT(ISERROR(SEARCH("დამაკმაყოფილებელი",L19)))</formula>
    </cfRule>
    <cfRule type="containsText" dxfId="2" priority="5" operator="containsText" text="კარგი">
      <formula>NOT(ISERROR(SEARCH("კარგი",L19)))</formula>
    </cfRule>
  </conditionalFormatting>
  <conditionalFormatting sqref="L19:N19">
    <cfRule type="containsText" dxfId="1" priority="7" operator="containsText" text="შესანიშნავი">
      <formula>NOT(ISERROR(SEARCH("შესანიშნავი",L19)))</formula>
    </cfRule>
  </conditionalFormatting>
  <conditionalFormatting sqref="L23:N23 L27:N27 L31:N31 L35:N35 L39:N39 L43:N43 L47:N47">
    <cfRule type="containsText" dxfId="0" priority="6" operator="containsText" text="შესანიშნავი">
      <formula>NOT(ISERROR(SEARCH("შესანიშნავი",L23)))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10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152400</xdr:rowOff>
                  </from>
                  <to>
                    <xdr:col>10</xdr:col>
                    <xdr:colOff>676275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Drop Down 3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10</xdr:col>
                    <xdr:colOff>676275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29</xdr:row>
                    <xdr:rowOff>152400</xdr:rowOff>
                  </from>
                  <to>
                    <xdr:col>11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33</xdr:row>
                    <xdr:rowOff>161925</xdr:rowOff>
                  </from>
                  <to>
                    <xdr:col>10</xdr:col>
                    <xdr:colOff>666750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Drop Down 6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161925</xdr:rowOff>
                  </from>
                  <to>
                    <xdr:col>10</xdr:col>
                    <xdr:colOff>676275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Drop Down 7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161925</xdr:rowOff>
                  </from>
                  <to>
                    <xdr:col>10</xdr:col>
                    <xdr:colOff>676275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Drop Down 8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161925</xdr:rowOff>
                  </from>
                  <to>
                    <xdr:col>10</xdr:col>
                    <xdr:colOff>676275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0384-82FC-46E6-B64E-DCF8F79BCD82}">
  <dimension ref="A2:H48"/>
  <sheetViews>
    <sheetView topLeftCell="C7" workbookViewId="0">
      <selection activeCell="B36" sqref="B36"/>
    </sheetView>
  </sheetViews>
  <sheetFormatPr defaultRowHeight="15" x14ac:dyDescent="0.25"/>
  <cols>
    <col min="1" max="1" width="30.5" style="2" bestFit="1" customWidth="1"/>
    <col min="2" max="2" width="85" style="2" bestFit="1" customWidth="1"/>
    <col min="3" max="3" width="6.375" style="2" customWidth="1"/>
    <col min="4" max="4" width="23.25" style="2" bestFit="1" customWidth="1"/>
    <col min="5" max="5" width="115.5" style="2" bestFit="1" customWidth="1"/>
    <col min="6" max="6" width="9" style="9"/>
    <col min="7" max="16384" width="9" style="2"/>
  </cols>
  <sheetData>
    <row r="2" spans="1:8" x14ac:dyDescent="0.25">
      <c r="A2" s="4" t="s">
        <v>57</v>
      </c>
      <c r="B2" s="4" t="s">
        <v>0</v>
      </c>
      <c r="C2" s="5">
        <v>20</v>
      </c>
      <c r="D2" s="6" t="s">
        <v>1</v>
      </c>
      <c r="E2" s="3" t="s">
        <v>2</v>
      </c>
      <c r="F2" s="3">
        <v>5</v>
      </c>
      <c r="G2" s="4">
        <f>F2*H2</f>
        <v>20</v>
      </c>
      <c r="H2" s="2">
        <f>C2/F2</f>
        <v>4</v>
      </c>
    </row>
    <row r="3" spans="1:8" x14ac:dyDescent="0.25">
      <c r="D3" s="7" t="s">
        <v>3</v>
      </c>
      <c r="E3" s="3" t="s">
        <v>12</v>
      </c>
      <c r="F3" s="3">
        <v>4</v>
      </c>
      <c r="G3" s="4">
        <f>F3*H2</f>
        <v>16</v>
      </c>
    </row>
    <row r="4" spans="1:8" x14ac:dyDescent="0.25">
      <c r="D4" s="7" t="s">
        <v>4</v>
      </c>
      <c r="E4" s="3" t="s">
        <v>5</v>
      </c>
      <c r="F4" s="3">
        <v>3</v>
      </c>
      <c r="G4" s="4">
        <f>F4*H2</f>
        <v>12</v>
      </c>
    </row>
    <row r="5" spans="1:8" x14ac:dyDescent="0.25">
      <c r="D5" s="7" t="s">
        <v>6</v>
      </c>
      <c r="E5" s="3" t="s">
        <v>7</v>
      </c>
      <c r="F5" s="3">
        <v>2</v>
      </c>
      <c r="G5" s="4">
        <f>F5*H2</f>
        <v>8</v>
      </c>
    </row>
    <row r="6" spans="1:8" x14ac:dyDescent="0.25">
      <c r="D6" s="7" t="s">
        <v>8</v>
      </c>
      <c r="E6" s="3" t="s">
        <v>9</v>
      </c>
      <c r="F6" s="3">
        <v>1</v>
      </c>
      <c r="G6" s="4">
        <f>F6*H2</f>
        <v>4</v>
      </c>
    </row>
    <row r="8" spans="1:8" x14ac:dyDescent="0.25">
      <c r="A8" s="8" t="s">
        <v>60</v>
      </c>
      <c r="B8" s="8" t="s">
        <v>58</v>
      </c>
      <c r="C8" s="4">
        <v>20</v>
      </c>
      <c r="D8" s="6" t="s">
        <v>1</v>
      </c>
      <c r="E8" s="3" t="s">
        <v>13</v>
      </c>
      <c r="F8" s="3">
        <v>5</v>
      </c>
      <c r="G8" s="4">
        <f>F8*H8</f>
        <v>20</v>
      </c>
      <c r="H8" s="2">
        <f>C8/F8</f>
        <v>4</v>
      </c>
    </row>
    <row r="9" spans="1:8" x14ac:dyDescent="0.25">
      <c r="D9" s="7" t="s">
        <v>3</v>
      </c>
      <c r="E9" s="3" t="s">
        <v>14</v>
      </c>
      <c r="F9" s="3">
        <v>4</v>
      </c>
      <c r="G9" s="4">
        <f>F9*H8</f>
        <v>16</v>
      </c>
    </row>
    <row r="10" spans="1:8" x14ac:dyDescent="0.25">
      <c r="D10" s="7" t="s">
        <v>4</v>
      </c>
      <c r="E10" s="3" t="s">
        <v>15</v>
      </c>
      <c r="F10" s="3">
        <v>3</v>
      </c>
      <c r="G10" s="4">
        <f>F10*H8</f>
        <v>12</v>
      </c>
    </row>
    <row r="11" spans="1:8" x14ac:dyDescent="0.25">
      <c r="D11" s="7" t="s">
        <v>6</v>
      </c>
      <c r="E11" s="3" t="s">
        <v>61</v>
      </c>
      <c r="F11" s="3">
        <v>2</v>
      </c>
      <c r="G11" s="4">
        <f>F11*H8</f>
        <v>8</v>
      </c>
    </row>
    <row r="12" spans="1:8" x14ac:dyDescent="0.25">
      <c r="D12" s="7" t="s">
        <v>8</v>
      </c>
      <c r="E12" s="3" t="s">
        <v>16</v>
      </c>
      <c r="F12" s="3">
        <v>1</v>
      </c>
      <c r="G12" s="4">
        <f>F12*H8</f>
        <v>4</v>
      </c>
    </row>
    <row r="14" spans="1:8" x14ac:dyDescent="0.25">
      <c r="A14" s="10" t="s">
        <v>62</v>
      </c>
      <c r="B14" s="10" t="s">
        <v>59</v>
      </c>
      <c r="C14" s="4">
        <v>15</v>
      </c>
      <c r="D14" s="6" t="s">
        <v>1</v>
      </c>
      <c r="E14" s="3" t="s">
        <v>18</v>
      </c>
      <c r="F14" s="3">
        <v>5</v>
      </c>
      <c r="G14" s="4">
        <f>F14*H14</f>
        <v>15</v>
      </c>
      <c r="H14" s="2">
        <f>C14/F14</f>
        <v>3</v>
      </c>
    </row>
    <row r="15" spans="1:8" x14ac:dyDescent="0.25">
      <c r="D15" s="7" t="s">
        <v>3</v>
      </c>
      <c r="E15" s="3" t="s">
        <v>19</v>
      </c>
      <c r="F15" s="3">
        <v>4</v>
      </c>
      <c r="G15" s="4">
        <f>F15*H14</f>
        <v>12</v>
      </c>
    </row>
    <row r="16" spans="1:8" x14ac:dyDescent="0.25">
      <c r="D16" s="7" t="s">
        <v>4</v>
      </c>
      <c r="E16" s="3" t="s">
        <v>20</v>
      </c>
      <c r="F16" s="3">
        <v>3</v>
      </c>
      <c r="G16" s="4">
        <f>F16*H14</f>
        <v>9</v>
      </c>
    </row>
    <row r="17" spans="1:8" x14ac:dyDescent="0.25">
      <c r="D17" s="7" t="s">
        <v>6</v>
      </c>
      <c r="E17" s="3" t="s">
        <v>21</v>
      </c>
      <c r="F17" s="3">
        <v>2</v>
      </c>
      <c r="G17" s="4">
        <f>F17*H14</f>
        <v>6</v>
      </c>
    </row>
    <row r="18" spans="1:8" x14ac:dyDescent="0.25">
      <c r="D18" s="7" t="s">
        <v>8</v>
      </c>
      <c r="E18" s="3" t="s">
        <v>22</v>
      </c>
      <c r="F18" s="3">
        <v>1</v>
      </c>
      <c r="G18" s="4">
        <f>F18*H14</f>
        <v>3</v>
      </c>
    </row>
    <row r="20" spans="1:8" x14ac:dyDescent="0.25">
      <c r="A20" s="10" t="s">
        <v>63</v>
      </c>
      <c r="B20" s="10" t="s">
        <v>24</v>
      </c>
      <c r="C20" s="4">
        <v>15</v>
      </c>
      <c r="D20" s="6" t="s">
        <v>1</v>
      </c>
      <c r="E20" s="3" t="s">
        <v>25</v>
      </c>
      <c r="F20" s="3">
        <v>5</v>
      </c>
      <c r="G20" s="4">
        <f>F20*H20</f>
        <v>15</v>
      </c>
      <c r="H20" s="2">
        <f>C20/F20</f>
        <v>3</v>
      </c>
    </row>
    <row r="21" spans="1:8" x14ac:dyDescent="0.25">
      <c r="D21" s="7" t="s">
        <v>3</v>
      </c>
      <c r="E21" s="3" t="s">
        <v>26</v>
      </c>
      <c r="F21" s="3">
        <v>4</v>
      </c>
      <c r="G21" s="4">
        <f>F21*H20</f>
        <v>12</v>
      </c>
    </row>
    <row r="22" spans="1:8" x14ac:dyDescent="0.25">
      <c r="D22" s="7" t="s">
        <v>4</v>
      </c>
      <c r="E22" s="3" t="s">
        <v>27</v>
      </c>
      <c r="F22" s="3">
        <v>3</v>
      </c>
      <c r="G22" s="4">
        <f>F22*H20</f>
        <v>9</v>
      </c>
    </row>
    <row r="23" spans="1:8" x14ac:dyDescent="0.25">
      <c r="D23" s="7" t="s">
        <v>6</v>
      </c>
      <c r="E23" s="3" t="s">
        <v>28</v>
      </c>
      <c r="F23" s="3">
        <v>2</v>
      </c>
      <c r="G23" s="4">
        <f>F23*H20</f>
        <v>6</v>
      </c>
    </row>
    <row r="24" spans="1:8" x14ac:dyDescent="0.25">
      <c r="D24" s="7" t="s">
        <v>8</v>
      </c>
      <c r="E24" s="3" t="s">
        <v>29</v>
      </c>
      <c r="F24" s="3">
        <v>1</v>
      </c>
      <c r="G24" s="4">
        <f>F24*H20</f>
        <v>3</v>
      </c>
    </row>
    <row r="26" spans="1:8" x14ac:dyDescent="0.25">
      <c r="A26" s="10" t="s">
        <v>64</v>
      </c>
      <c r="B26" s="10" t="s">
        <v>30</v>
      </c>
      <c r="C26" s="4">
        <v>10</v>
      </c>
      <c r="D26" s="6" t="s">
        <v>1</v>
      </c>
      <c r="E26" s="3" t="s">
        <v>31</v>
      </c>
      <c r="F26" s="3">
        <v>5</v>
      </c>
      <c r="G26" s="4">
        <f>F26*H26</f>
        <v>10</v>
      </c>
      <c r="H26" s="2">
        <f>C26/F26</f>
        <v>2</v>
      </c>
    </row>
    <row r="27" spans="1:8" x14ac:dyDescent="0.25">
      <c r="D27" s="7" t="s">
        <v>3</v>
      </c>
      <c r="E27" s="3" t="s">
        <v>32</v>
      </c>
      <c r="F27" s="3">
        <v>4</v>
      </c>
      <c r="G27" s="4">
        <f>F27*H26</f>
        <v>8</v>
      </c>
    </row>
    <row r="28" spans="1:8" x14ac:dyDescent="0.25">
      <c r="D28" s="7" t="s">
        <v>4</v>
      </c>
      <c r="E28" s="3" t="s">
        <v>33</v>
      </c>
      <c r="F28" s="3">
        <v>3</v>
      </c>
      <c r="G28" s="4">
        <f>F28*H26</f>
        <v>6</v>
      </c>
    </row>
    <row r="29" spans="1:8" x14ac:dyDescent="0.25">
      <c r="D29" s="7" t="s">
        <v>6</v>
      </c>
      <c r="E29" s="3" t="s">
        <v>34</v>
      </c>
      <c r="F29" s="3">
        <v>2</v>
      </c>
      <c r="G29" s="4">
        <f>F29*H26</f>
        <v>4</v>
      </c>
    </row>
    <row r="30" spans="1:8" x14ac:dyDescent="0.25">
      <c r="D30" s="7" t="s">
        <v>8</v>
      </c>
      <c r="E30" s="3" t="s">
        <v>35</v>
      </c>
      <c r="F30" s="3">
        <v>1</v>
      </c>
      <c r="G30" s="4">
        <f>F30*H26</f>
        <v>2</v>
      </c>
    </row>
    <row r="32" spans="1:8" x14ac:dyDescent="0.25">
      <c r="A32" s="10" t="s">
        <v>65</v>
      </c>
      <c r="B32" s="10" t="s">
        <v>41</v>
      </c>
      <c r="C32" s="4">
        <v>10</v>
      </c>
      <c r="D32" s="6" t="s">
        <v>1</v>
      </c>
      <c r="E32" s="3" t="s">
        <v>42</v>
      </c>
      <c r="F32" s="3">
        <v>5</v>
      </c>
      <c r="G32" s="4">
        <f>F32*H32</f>
        <v>10</v>
      </c>
      <c r="H32" s="2">
        <f>C32/F32</f>
        <v>2</v>
      </c>
    </row>
    <row r="33" spans="1:8" x14ac:dyDescent="0.25">
      <c r="D33" s="7" t="s">
        <v>3</v>
      </c>
      <c r="E33" s="3" t="s">
        <v>36</v>
      </c>
      <c r="F33" s="3">
        <v>4</v>
      </c>
      <c r="G33" s="4">
        <f>F33*H32</f>
        <v>8</v>
      </c>
    </row>
    <row r="34" spans="1:8" x14ac:dyDescent="0.25">
      <c r="D34" s="7" t="s">
        <v>4</v>
      </c>
      <c r="E34" s="3" t="s">
        <v>37</v>
      </c>
      <c r="F34" s="3">
        <v>3</v>
      </c>
      <c r="G34" s="4">
        <f>F34*H32</f>
        <v>6</v>
      </c>
    </row>
    <row r="35" spans="1:8" x14ac:dyDescent="0.25">
      <c r="D35" s="7" t="s">
        <v>6</v>
      </c>
      <c r="E35" s="3" t="s">
        <v>38</v>
      </c>
      <c r="F35" s="3">
        <v>2</v>
      </c>
      <c r="G35" s="4">
        <f>F35*H32</f>
        <v>4</v>
      </c>
    </row>
    <row r="36" spans="1:8" x14ac:dyDescent="0.25">
      <c r="D36" s="7" t="s">
        <v>8</v>
      </c>
      <c r="E36" s="3" t="s">
        <v>39</v>
      </c>
      <c r="F36" s="3">
        <v>1</v>
      </c>
      <c r="G36" s="4">
        <f>F36*H32</f>
        <v>2</v>
      </c>
    </row>
    <row r="38" spans="1:8" x14ac:dyDescent="0.25">
      <c r="A38" s="10" t="s">
        <v>66</v>
      </c>
      <c r="B38" s="10" t="s">
        <v>43</v>
      </c>
      <c r="C38" s="4">
        <v>5</v>
      </c>
      <c r="D38" s="6" t="s">
        <v>1</v>
      </c>
      <c r="E38" s="3" t="s">
        <v>44</v>
      </c>
      <c r="F38" s="3">
        <v>5</v>
      </c>
      <c r="G38" s="4">
        <f>F38*H38</f>
        <v>5</v>
      </c>
      <c r="H38" s="2">
        <f>C38/F38</f>
        <v>1</v>
      </c>
    </row>
    <row r="39" spans="1:8" x14ac:dyDescent="0.25">
      <c r="D39" s="7" t="s">
        <v>3</v>
      </c>
      <c r="E39" s="3" t="s">
        <v>45</v>
      </c>
      <c r="F39" s="3">
        <v>4</v>
      </c>
      <c r="G39" s="4">
        <f>F39*H38</f>
        <v>4</v>
      </c>
    </row>
    <row r="40" spans="1:8" x14ac:dyDescent="0.25">
      <c r="D40" s="7" t="s">
        <v>4</v>
      </c>
      <c r="E40" s="3" t="s">
        <v>46</v>
      </c>
      <c r="F40" s="3">
        <v>3</v>
      </c>
      <c r="G40" s="4">
        <f>F40*H38</f>
        <v>3</v>
      </c>
    </row>
    <row r="41" spans="1:8" x14ac:dyDescent="0.25">
      <c r="D41" s="7" t="s">
        <v>6</v>
      </c>
      <c r="E41" s="3" t="s">
        <v>47</v>
      </c>
      <c r="F41" s="3">
        <v>2</v>
      </c>
      <c r="G41" s="4">
        <f>F41*H38</f>
        <v>2</v>
      </c>
    </row>
    <row r="42" spans="1:8" x14ac:dyDescent="0.25">
      <c r="D42" s="7" t="s">
        <v>8</v>
      </c>
      <c r="E42" s="3" t="s">
        <v>48</v>
      </c>
      <c r="F42" s="3">
        <v>1</v>
      </c>
      <c r="G42" s="4">
        <f>F42*H38</f>
        <v>1</v>
      </c>
    </row>
    <row r="44" spans="1:8" x14ac:dyDescent="0.25">
      <c r="A44" s="10" t="s">
        <v>67</v>
      </c>
      <c r="B44" s="10" t="s">
        <v>50</v>
      </c>
      <c r="C44" s="4">
        <v>5</v>
      </c>
      <c r="D44" s="6" t="s">
        <v>1</v>
      </c>
      <c r="E44" s="3" t="s">
        <v>51</v>
      </c>
      <c r="F44" s="3">
        <v>5</v>
      </c>
      <c r="G44" s="4">
        <f>F44*H44</f>
        <v>5</v>
      </c>
      <c r="H44" s="2">
        <f>C44/F44</f>
        <v>1</v>
      </c>
    </row>
    <row r="45" spans="1:8" x14ac:dyDescent="0.25">
      <c r="D45" s="7" t="s">
        <v>3</v>
      </c>
      <c r="E45" s="3" t="s">
        <v>52</v>
      </c>
      <c r="F45" s="3">
        <v>4</v>
      </c>
      <c r="G45" s="4">
        <f>F45*H44</f>
        <v>4</v>
      </c>
    </row>
    <row r="46" spans="1:8" x14ac:dyDescent="0.25">
      <c r="D46" s="7" t="s">
        <v>4</v>
      </c>
      <c r="E46" s="3" t="s">
        <v>53</v>
      </c>
      <c r="F46" s="3">
        <v>3</v>
      </c>
      <c r="G46" s="4">
        <f>F46*H44</f>
        <v>3</v>
      </c>
    </row>
    <row r="47" spans="1:8" x14ac:dyDescent="0.25">
      <c r="D47" s="7" t="s">
        <v>6</v>
      </c>
      <c r="E47" s="3" t="s">
        <v>54</v>
      </c>
      <c r="F47" s="3">
        <v>2</v>
      </c>
      <c r="G47" s="4">
        <f>F47*H44</f>
        <v>2</v>
      </c>
    </row>
    <row r="48" spans="1:8" x14ac:dyDescent="0.25">
      <c r="D48" s="7" t="s">
        <v>8</v>
      </c>
      <c r="E48" s="3" t="s">
        <v>55</v>
      </c>
      <c r="F48" s="3">
        <v>1</v>
      </c>
      <c r="G48" s="4">
        <f>F48*H44</f>
        <v>1</v>
      </c>
    </row>
  </sheetData>
  <sheetProtection algorithmName="SHA-512" hashValue="Vf2Bh+7LSE6iOxKRF5qY5tO+XHs9BKwq/8hjAaUT9S2kANxarf6V10mAlzXw3r7CPdgiokBXtwbd3CcaJSrrPg==" saltValue="1CYtC6CCNpXlYplRZ2QkA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4198-AC5F-48DA-B25D-7C9E81A702C8}">
  <dimension ref="A1:AD63"/>
  <sheetViews>
    <sheetView workbookViewId="0">
      <selection activeCell="C1" sqref="C1:N4"/>
    </sheetView>
  </sheetViews>
  <sheetFormatPr defaultRowHeight="15" x14ac:dyDescent="0.25"/>
  <cols>
    <col min="1" max="14" width="9" style="13"/>
    <col min="15" max="15" width="9" style="23"/>
    <col min="16" max="30" width="9" style="25"/>
    <col min="31" max="16384" width="9" style="13"/>
  </cols>
  <sheetData>
    <row r="1" spans="1:14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4" ht="15.75" x14ac:dyDescent="0.25">
      <c r="D6" s="44"/>
      <c r="E6" s="44"/>
      <c r="F6" s="44"/>
      <c r="G6" s="44"/>
      <c r="H6" s="44"/>
      <c r="I6" s="44"/>
      <c r="J6" s="44"/>
      <c r="K6" s="44"/>
      <c r="L6" s="44"/>
    </row>
    <row r="8" spans="1:14" x14ac:dyDescent="0.25">
      <c r="D8" s="41" t="s">
        <v>68</v>
      </c>
      <c r="E8" s="41"/>
      <c r="F8" s="41"/>
      <c r="G8" s="42" t="e">
        <f>O49</f>
        <v>#VALUE!</v>
      </c>
      <c r="H8" s="42"/>
      <c r="I8" s="43" t="s">
        <v>69</v>
      </c>
    </row>
    <row r="9" spans="1:14" x14ac:dyDescent="0.25">
      <c r="D9" s="41"/>
      <c r="E9" s="41"/>
      <c r="F9" s="41"/>
      <c r="G9" s="42"/>
      <c r="H9" s="42"/>
      <c r="I9" s="43"/>
    </row>
    <row r="10" spans="1:14" x14ac:dyDescent="0.25">
      <c r="D10" s="41"/>
      <c r="E10" s="41"/>
      <c r="F10" s="41"/>
      <c r="G10" s="42"/>
      <c r="H10" s="42"/>
      <c r="I10" s="43"/>
    </row>
    <row r="13" spans="1:14" x14ac:dyDescent="0.25">
      <c r="A13" s="45" t="str">
        <f>დეპარტამენტი!C7</f>
        <v>Name 1</v>
      </c>
      <c r="B13" s="45"/>
      <c r="C13" s="45"/>
    </row>
    <row r="14" spans="1:14" x14ac:dyDescent="0.25">
      <c r="A14" s="45"/>
      <c r="B14" s="45"/>
      <c r="C14" s="45"/>
    </row>
    <row r="15" spans="1:14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11"/>
      <c r="K15" s="11"/>
      <c r="L15" s="11"/>
    </row>
    <row r="17" spans="1:30" s="16" customFormat="1" ht="12.75" x14ac:dyDescent="0.2">
      <c r="A17" s="15"/>
      <c r="B17" s="17" t="str">
        <f>Sheet3!A2</f>
        <v>კლინიკური კომპეტენცია: კლინიკური ცოდნისა და უნარების გამოყენების უნარი პაციენტის მოვლაში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O17" s="2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B18" s="21"/>
      <c r="C18" s="14"/>
      <c r="D18" s="14"/>
      <c r="E18" s="14"/>
      <c r="F18" s="14"/>
      <c r="G18" s="14"/>
      <c r="H18" s="14"/>
      <c r="I18" s="14"/>
    </row>
    <row r="19" spans="1:30" x14ac:dyDescent="0.25">
      <c r="B19" s="21">
        <v>1</v>
      </c>
      <c r="C19" s="14"/>
      <c r="D19" s="14"/>
      <c r="E19" s="14"/>
      <c r="F19" s="14"/>
      <c r="G19" s="14"/>
      <c r="H19" s="14"/>
      <c r="I19" s="14"/>
      <c r="L19" s="40" t="str">
        <f>IF(B19=2,Sheet3!D2,IF(B19=3,Sheet3!D3,IF(B19=4,Sheet3!D4,IF(B19=5,Sheet3!D5,IF(B19=6,Sheet3!D6,"")))))</f>
        <v/>
      </c>
      <c r="M19" s="40"/>
      <c r="N19" s="40"/>
      <c r="O19" s="23" t="str">
        <f>IF(L19="შესანიშნავი",Sheet3!G2,IF(L19="კარგი",Sheet3!G3,IF(L19="დამაკმაყოფილებელი",Sheet3!G4,IF(L19="საჭიროებს გაუმჯობესებას",Sheet3!G5,IF(L19="არადამაკმაყოფილებელი",Sheet3!G6,"")))))</f>
        <v/>
      </c>
      <c r="P19" s="25" t="str">
        <f>IF(L19="შესანიშნავი",5,IF(L19="კარგი",4,IF(L19="დამაკმაყოფილებელი",3,IF(L19="საჭიროებს გაუმჯობესებას",2,IF(L19="არადამაკმაყოფილებელი",1,"")))))</f>
        <v/>
      </c>
      <c r="Q19" s="25" t="s">
        <v>10</v>
      </c>
      <c r="T19" s="25" t="str">
        <f>P19</f>
        <v/>
      </c>
    </row>
    <row r="21" spans="1:30" s="16" customFormat="1" ht="12.75" x14ac:dyDescent="0.2">
      <c r="A21" s="15"/>
      <c r="B21" s="17" t="str">
        <f>Sheet3!A8</f>
        <v>პაციენტის მოვლა: პაციენტის მოვლის ხარისხის და უსაფრთხოების უზრუნველყოფის უნარი</v>
      </c>
      <c r="C21" s="17"/>
      <c r="D21" s="17"/>
      <c r="E21" s="17"/>
      <c r="F21" s="17"/>
      <c r="G21" s="17"/>
      <c r="H21" s="17"/>
      <c r="I21" s="17"/>
      <c r="J21" s="17"/>
      <c r="K21" s="18"/>
      <c r="L21" s="18"/>
      <c r="O21" s="2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B22" s="22"/>
    </row>
    <row r="23" spans="1:30" x14ac:dyDescent="0.25">
      <c r="B23" s="22">
        <v>1</v>
      </c>
      <c r="L23" s="40" t="str">
        <f>IF(B23=2,Sheet3!D2,IF(B23=3,Sheet3!D3,IF(B23=4,Sheet3!D4,IF(B23=5,Sheet3!D5,IF(B23=6,Sheet3!D6,"")))))</f>
        <v/>
      </c>
      <c r="M23" s="40"/>
      <c r="N23" s="40"/>
      <c r="O23" s="23" t="str">
        <f>IF(L23="შესანიშნავი",Sheet3!G8,IF(L23="კარგი",Sheet3!G9,IF(L23="დამაკმაყოფილებელი",Sheet3!G10,IF(L23="საჭიროებს გაუმჯობესებას",Sheet3!G11,IF(L23="არადამაკმაყოფილებელი",Sheet3!G12,"")))))</f>
        <v/>
      </c>
      <c r="P23" s="25" t="str">
        <f>IF(L23="შესანიშნავი",5,IF(L23="კარგი",4,IF(L23="დამაკმაყოფილებელი",3,IF(L23="საჭიროებს გაუმჯობესებას",2,IF(L23="არადამაკმაყოფილებელი",1,"")))))</f>
        <v/>
      </c>
      <c r="Q23" s="25" t="s">
        <v>11</v>
      </c>
      <c r="T23" s="25" t="str">
        <f>P23</f>
        <v/>
      </c>
    </row>
    <row r="25" spans="1:30" x14ac:dyDescent="0.25">
      <c r="A25" s="15"/>
      <c r="B25" s="17" t="str">
        <f>Sheet3!A14</f>
        <v>კომუნიკაციის უნარი: პაციენტებთან, ოჯახის წევრებთან და პერსონალთან ეფექტური კომუნიკაციის უნარი</v>
      </c>
      <c r="C25" s="20"/>
      <c r="D25" s="20"/>
      <c r="E25" s="20"/>
      <c r="F25" s="20"/>
      <c r="G25" s="20"/>
      <c r="H25" s="20"/>
      <c r="I25" s="20"/>
      <c r="J25" s="20"/>
      <c r="K25" s="19"/>
      <c r="L25" s="19"/>
    </row>
    <row r="26" spans="1:30" x14ac:dyDescent="0.25">
      <c r="B26" s="22"/>
    </row>
    <row r="27" spans="1:30" x14ac:dyDescent="0.25">
      <c r="B27" s="22">
        <v>1</v>
      </c>
      <c r="L27" s="40" t="str">
        <f>IF(B27=2,Sheet3!D2,IF(B27=3,Sheet3!D3,IF(B27=4,Sheet3!D4,IF(B27=5,Sheet3!D5,IF(B27=6,Sheet3!D6,"")))))</f>
        <v/>
      </c>
      <c r="M27" s="40"/>
      <c r="N27" s="40"/>
      <c r="O27" s="23" t="str">
        <f>IF(L27="შესანიშნავი",Sheet3!G14,IF(L27="კარგი",Sheet3!G15,IF(L27="დამაკმაყოფილებელი",Sheet3!G16,IF(L27="საჭიროებს გაუმჯობესებას",Sheet3!G17,IF(L27="არადამაკმაყოფილებელი",Sheet3!G18,"")))))</f>
        <v/>
      </c>
      <c r="P27" s="25" t="str">
        <f>IF(L27="შესანიშნავი",5,IF(L27="კარგი",4,IF(L27="დამაკმაყოფილებელი",3,IF(L27="საჭიროებს გაუმჯობესებას",2,IF(L27="არადამაკმაყოფილებელი",1,"")))))</f>
        <v/>
      </c>
      <c r="Q27" s="25" t="s">
        <v>17</v>
      </c>
      <c r="T27" s="25" t="str">
        <f>P27</f>
        <v/>
      </c>
    </row>
    <row r="29" spans="1:30" x14ac:dyDescent="0.25">
      <c r="A29" s="15"/>
      <c r="B29" s="17" t="str">
        <f>Sheet3!A20</f>
        <v>პროფესიონალიზმი: ეთიკური სტანდარტების დაცვა, საიმედოობა და პროფესიული ქცევა</v>
      </c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30" x14ac:dyDescent="0.25">
      <c r="B30" s="22"/>
    </row>
    <row r="31" spans="1:30" x14ac:dyDescent="0.25">
      <c r="B31" s="22">
        <v>1</v>
      </c>
      <c r="L31" s="40" t="str">
        <f>IF(B31=2,Sheet3!D2,IF(B31=3,Sheet3!D3,IF(B31=4,Sheet3!D4,IF(B31=5,Sheet3!D5,IF(B31=6,Sheet3!D6,"")))))</f>
        <v/>
      </c>
      <c r="M31" s="40"/>
      <c r="N31" s="40"/>
      <c r="O31" s="23" t="str">
        <f>IF(L31="შესანიშნავი",Sheet3!G20,IF(L31="კარგი",Sheet3!G21,IF(L31="დამაკმაყოფილებელი",Sheet3!G22,IF(L31="საჭიროებს გაუმჯობესებას",Sheet3!G23,IF(L31="არადამაკმაყოფილებელი",Sheet3!G24,"")))))</f>
        <v/>
      </c>
      <c r="P31" s="25" t="str">
        <f>IF(L31="შესანიშნავი",5,IF(L31="კარგი",4,IF(L31="დამაკმაყოფილებელი",3,IF(L31="საჭიროებს გაუმჯობესებას",2,IF(L31="არადამაკმაყოფილებელი",1,"")))))</f>
        <v/>
      </c>
      <c r="Q31" s="25" t="s">
        <v>23</v>
      </c>
      <c r="T31" s="25" t="str">
        <f>P31</f>
        <v/>
      </c>
    </row>
    <row r="33" spans="1:20" x14ac:dyDescent="0.25">
      <c r="A33" s="15"/>
      <c r="B33" s="17" t="str">
        <f>Sheet3!A26</f>
        <v>გუნდური მუშაობა/კოოპერაცია: მულტიდისციპლინურ გუნდში ეფექტური მუშაობის უნარები</v>
      </c>
      <c r="C33" s="20"/>
      <c r="D33" s="20"/>
      <c r="E33" s="20"/>
      <c r="F33" s="20"/>
      <c r="G33" s="20"/>
      <c r="H33" s="20"/>
      <c r="I33" s="20"/>
      <c r="J33" s="20"/>
      <c r="K33" s="20"/>
      <c r="L33" s="19"/>
    </row>
    <row r="34" spans="1:20" x14ac:dyDescent="0.25">
      <c r="B34" s="22"/>
    </row>
    <row r="35" spans="1:20" x14ac:dyDescent="0.25">
      <c r="B35" s="22">
        <v>1</v>
      </c>
      <c r="L35" s="40" t="str">
        <f>IF(B35=2,Sheet3!D2,IF(B35=3,Sheet3!D3,IF(B35=4,Sheet3!D4,IF(B35=5,Sheet3!D5,IF(B35=6,Sheet3!D6,"")))))</f>
        <v/>
      </c>
      <c r="M35" s="40"/>
      <c r="N35" s="40"/>
      <c r="O35" s="23" t="str">
        <f>IF(L35="შესანიშნავი",Sheet3!G26,IF(L35="კარგი",Sheet3!G27,IF(L35="დამაკმაყოფილებელი",Sheet3!G28,IF(L35="საჭიროებს გაუმჯობესებას",Sheet3!G29,IF(L35="არადამაკმაყოფილებელი",Sheet3!G30,"")))))</f>
        <v/>
      </c>
      <c r="P35" s="25" t="str">
        <f>IF(L35="შესანიშნავი",5,IF(L35="კარგი",4,IF(L35="დამაკმაყოფილებელი",3,IF(L35="საჭიროებს გაუმჯობესებას",2,IF(L35="არადამაკმაყოფილებელი",1,"")))))</f>
        <v/>
      </c>
      <c r="Q35" s="25" t="s">
        <v>70</v>
      </c>
      <c r="T35" s="25" t="str">
        <f>P35</f>
        <v/>
      </c>
    </row>
    <row r="37" spans="1:20" x14ac:dyDescent="0.25">
      <c r="A37" s="15"/>
      <c r="B37" s="17" t="str">
        <f>Sheet3!A32</f>
        <v>უწყვეტი განათლება/განვითარება: უწყვეტი პროფესიული განვითარების უნარები</v>
      </c>
      <c r="C37" s="20"/>
      <c r="D37" s="20"/>
      <c r="E37" s="20"/>
      <c r="F37" s="20"/>
      <c r="G37" s="20"/>
      <c r="H37" s="20"/>
      <c r="I37" s="20"/>
      <c r="J37" s="20"/>
      <c r="K37" s="20"/>
      <c r="L37" s="19"/>
    </row>
    <row r="38" spans="1:20" x14ac:dyDescent="0.25">
      <c r="B38" s="22"/>
    </row>
    <row r="39" spans="1:20" x14ac:dyDescent="0.25">
      <c r="B39" s="22">
        <v>1</v>
      </c>
      <c r="L39" s="40" t="str">
        <f>IF(B39=2,Sheet3!D2,IF(B39=3,Sheet3!D3,IF(B39=4,Sheet3!D4,IF(B39=5,Sheet3!D5,IF(B39=6,Sheet3!D6,"")))))</f>
        <v/>
      </c>
      <c r="M39" s="40"/>
      <c r="N39" s="40"/>
      <c r="O39" s="23" t="str">
        <f>IF(L39="შესანიშნავი",Sheet3!G32,IF(L39="კარგი",Sheet3!G33,IF(L39="დამაკმაყოფილებელი",Sheet3!G34,IF(L39="საჭიროებს გაუმჯობესებას",Sheet3!G35,IF(L39="არადამაკმაყოფილებელი",Sheet3!G36,"")))))</f>
        <v/>
      </c>
      <c r="P39" s="25" t="str">
        <f>IF(L39="შესანიშნავი",5,IF(L39="კარგი",4,IF(L39="დამაკმაყოფილებელი",3,IF(L39="საჭიროებს გაუმჯობესებას",2,IF(L39="არადამაკმაყოფილებელი",1,"")))))</f>
        <v/>
      </c>
      <c r="Q39" s="25" t="s">
        <v>71</v>
      </c>
      <c r="T39" s="25" t="str">
        <f>P39</f>
        <v/>
      </c>
    </row>
    <row r="41" spans="1:20" x14ac:dyDescent="0.25">
      <c r="A41" s="15"/>
      <c r="B41" s="17" t="str">
        <f>Sheet3!A38</f>
        <v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20" x14ac:dyDescent="0.25">
      <c r="B42" s="22"/>
    </row>
    <row r="43" spans="1:20" x14ac:dyDescent="0.25">
      <c r="B43" s="22">
        <v>1</v>
      </c>
      <c r="L43" s="40" t="str">
        <f>IF(B43=2,Sheet3!D2,IF(B43=3,Sheet3!D3,IF(B43=4,Sheet3!D4,IF(B43=5,Sheet3!D5,IF(B43=6,Sheet3!D6,"")))))</f>
        <v/>
      </c>
      <c r="M43" s="40"/>
      <c r="N43" s="40"/>
      <c r="O43" s="23" t="str">
        <f>IF(L43="შესანიშნავი",Sheet3!G38,IF(L43="კარგი",Sheet3!G39,IF(L43="დამაკმაყოფილებელი",Sheet3!G40,IF(L43="საჭიროებს გაუმჯობესებას",Sheet3!G41,IF(L43="არადამაკმაყოფილებელი",Sheet3!G42,"")))))</f>
        <v/>
      </c>
      <c r="P43" s="25" t="str">
        <f>IF(L43="შესანიშნავი",5,IF(L43="კარგი",4,IF(L43="დამაკმაყოფილებელი",3,IF(L43="საჭიროებს გაუმჯობესებას",2,IF(L43="არადამაკმაყოფილებელი",1,"")))))</f>
        <v/>
      </c>
      <c r="Q43" s="25" t="s">
        <v>40</v>
      </c>
      <c r="T43" s="25" t="str">
        <f>P43</f>
        <v/>
      </c>
    </row>
    <row r="45" spans="1:20" x14ac:dyDescent="0.25">
      <c r="A45" s="15"/>
      <c r="B45" s="17" t="str">
        <f>Sheet3!A44</f>
        <v>ადმინისტრირება: დოკუმენტაციის წარმოების და ადმინისტრაციული ამოცანების შესრულებისის უნარები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</row>
    <row r="46" spans="1:20" x14ac:dyDescent="0.25">
      <c r="B46" s="22"/>
    </row>
    <row r="47" spans="1:20" x14ac:dyDescent="0.25">
      <c r="B47" s="22">
        <v>1</v>
      </c>
      <c r="L47" s="40" t="str">
        <f>IF(B47=2,Sheet3!D2,IF(B47=3,Sheet3!D3,IF(B47=4,Sheet3!D4,IF(B47=5,Sheet3!D5,IF(B47=6,Sheet3!D6,"")))))</f>
        <v/>
      </c>
      <c r="M47" s="40"/>
      <c r="N47" s="40"/>
      <c r="O47" s="23" t="str">
        <f>IF(L47="შესანიშნავი",Sheet3!G44,IF(L47="კარგი",Sheet3!G45,IF(L47="დამაკმაყოფილებელი",Sheet3!G46,IF(L47="საჭიროებს გაუმჯობესებას",Sheet3!G47,IF(L47="არადამაკმაყოფილებელი",Sheet3!G48,"")))))</f>
        <v/>
      </c>
      <c r="P47" s="25" t="str">
        <f>IF(L47="შესანიშნავი",5,IF(L47="კარგი",4,IF(L47="დამაკმაყოფილებელი",3,IF(L47="საჭიროებს გაუმჯობესებას",2,IF(L47="არადამაკმაყოფილებელი",1,"")))))</f>
        <v/>
      </c>
      <c r="Q47" s="25" t="s">
        <v>49</v>
      </c>
      <c r="T47" s="25" t="str">
        <f>P47</f>
        <v/>
      </c>
    </row>
    <row r="49" spans="1:15" x14ac:dyDescent="0.25">
      <c r="O49" s="23" t="e">
        <f>O19+O23+O27+O31+O35+O39+O43+O47</f>
        <v>#VALUE!</v>
      </c>
    </row>
    <row r="63" spans="1:15" x14ac:dyDescent="0.25">
      <c r="A63" s="39" t="s">
        <v>72</v>
      </c>
      <c r="B63" s="39"/>
      <c r="C63" s="39"/>
      <c r="D63" s="39"/>
      <c r="E63" s="39"/>
      <c r="F63" s="39"/>
      <c r="G63" s="39"/>
      <c r="H63" s="39"/>
      <c r="I63" s="39"/>
      <c r="J63" s="11"/>
      <c r="K63" s="11"/>
      <c r="L63" s="11"/>
    </row>
  </sheetData>
  <mergeCells count="16">
    <mergeCell ref="A63:I63"/>
    <mergeCell ref="L43:N43"/>
    <mergeCell ref="L47:N47"/>
    <mergeCell ref="C1:N4"/>
    <mergeCell ref="D8:F10"/>
    <mergeCell ref="G8:H10"/>
    <mergeCell ref="I8:I10"/>
    <mergeCell ref="D6:L6"/>
    <mergeCell ref="A13:C14"/>
    <mergeCell ref="L23:N23"/>
    <mergeCell ref="L27:N27"/>
    <mergeCell ref="L31:N31"/>
    <mergeCell ref="L35:N35"/>
    <mergeCell ref="L39:N39"/>
    <mergeCell ref="A15:I15"/>
    <mergeCell ref="L19:N19"/>
  </mergeCells>
  <conditionalFormatting sqref="G8:H10">
    <cfRule type="containsErrors" dxfId="62" priority="1">
      <formula>ISERROR(G8)</formula>
    </cfRule>
  </conditionalFormatting>
  <conditionalFormatting sqref="L19:N19 L23:N23 L27:N27 L31:N31 L35:N35 L39:N39 L43:N43 L47:N47">
    <cfRule type="containsText" dxfId="61" priority="3" operator="containsText" text="არადამაკმაყოფილებელი">
      <formula>NOT(ISERROR(SEARCH("არადამაკმაყოფილებელი",L19)))</formula>
    </cfRule>
    <cfRule type="containsText" dxfId="60" priority="4" operator="containsText" text="საჭიროებს გაუმჯობესებას">
      <formula>NOT(ISERROR(SEARCH("საჭიროებს გაუმჯობესებას",L19)))</formula>
    </cfRule>
    <cfRule type="containsText" dxfId="59" priority="5" operator="containsText" text="დამაკმაყოფილებელი">
      <formula>NOT(ISERROR(SEARCH("დამაკმაყოფილებელი",L19)))</formula>
    </cfRule>
    <cfRule type="containsText" dxfId="58" priority="6" operator="containsText" text="კარგი">
      <formula>NOT(ISERROR(SEARCH("კარგი",L19)))</formula>
    </cfRule>
  </conditionalFormatting>
  <conditionalFormatting sqref="L19:N19">
    <cfRule type="containsText" dxfId="57" priority="8" operator="containsText" text="შესანიშნავი">
      <formula>NOT(ISERROR(SEARCH("შესანიშნავი",L19)))</formula>
    </cfRule>
  </conditionalFormatting>
  <conditionalFormatting sqref="L23:N23 L27:N27 L31:N31 L35:N35 L39:N39 L43:N43 L47:N47">
    <cfRule type="containsText" dxfId="56" priority="7" operator="containsText" text="შესანიშნავი">
      <formula>NOT(ISERROR(SEARCH("შესანიშნავი",L23)))</formula>
    </cfRule>
  </conditionalFormatting>
  <pageMargins left="0.7" right="0.7" top="0.75" bottom="0.75" header="0.3" footer="0.3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10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152400</xdr:rowOff>
                  </from>
                  <to>
                    <xdr:col>10</xdr:col>
                    <xdr:colOff>676275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10</xdr:col>
                    <xdr:colOff>676275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</xdr:col>
                    <xdr:colOff>19050</xdr:colOff>
                    <xdr:row>29</xdr:row>
                    <xdr:rowOff>152400</xdr:rowOff>
                  </from>
                  <to>
                    <xdr:col>11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</xdr:col>
                    <xdr:colOff>19050</xdr:colOff>
                    <xdr:row>33</xdr:row>
                    <xdr:rowOff>161925</xdr:rowOff>
                  </from>
                  <to>
                    <xdr:col>10</xdr:col>
                    <xdr:colOff>666750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161925</xdr:rowOff>
                  </from>
                  <to>
                    <xdr:col>10</xdr:col>
                    <xdr:colOff>676275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161925</xdr:rowOff>
                  </from>
                  <to>
                    <xdr:col>10</xdr:col>
                    <xdr:colOff>676275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161925</xdr:rowOff>
                  </from>
                  <to>
                    <xdr:col>10</xdr:col>
                    <xdr:colOff>676275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E876-FDB2-450E-9977-A2FCEFB01961}">
  <dimension ref="A1:AD63"/>
  <sheetViews>
    <sheetView workbookViewId="0"/>
  </sheetViews>
  <sheetFormatPr defaultRowHeight="15" x14ac:dyDescent="0.25"/>
  <cols>
    <col min="1" max="14" width="9" style="13"/>
    <col min="15" max="15" width="9" style="23"/>
    <col min="16" max="30" width="9" style="25"/>
    <col min="31" max="16384" width="9" style="13"/>
  </cols>
  <sheetData>
    <row r="1" spans="1:14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4" ht="15.75" x14ac:dyDescent="0.25">
      <c r="D6" s="44"/>
      <c r="E6" s="44"/>
      <c r="F6" s="44"/>
      <c r="G6" s="44"/>
      <c r="H6" s="44"/>
      <c r="I6" s="44"/>
      <c r="J6" s="44"/>
      <c r="K6" s="44"/>
      <c r="L6" s="44"/>
    </row>
    <row r="8" spans="1:14" x14ac:dyDescent="0.25">
      <c r="D8" s="41" t="s">
        <v>68</v>
      </c>
      <c r="E8" s="41"/>
      <c r="F8" s="41"/>
      <c r="G8" s="42" t="e">
        <f>O49</f>
        <v>#VALUE!</v>
      </c>
      <c r="H8" s="42"/>
      <c r="I8" s="43" t="s">
        <v>69</v>
      </c>
    </row>
    <row r="9" spans="1:14" x14ac:dyDescent="0.25">
      <c r="D9" s="41"/>
      <c r="E9" s="41"/>
      <c r="F9" s="41"/>
      <c r="G9" s="42"/>
      <c r="H9" s="42"/>
      <c r="I9" s="43"/>
    </row>
    <row r="10" spans="1:14" x14ac:dyDescent="0.25">
      <c r="D10" s="41"/>
      <c r="E10" s="41"/>
      <c r="F10" s="41"/>
      <c r="G10" s="42"/>
      <c r="H10" s="42"/>
      <c r="I10" s="43"/>
    </row>
    <row r="13" spans="1:14" x14ac:dyDescent="0.25">
      <c r="A13" s="45" t="str">
        <f>დეპარტამენტი!C8</f>
        <v>Name 2</v>
      </c>
      <c r="B13" s="45"/>
      <c r="C13" s="45"/>
    </row>
    <row r="14" spans="1:14" x14ac:dyDescent="0.25">
      <c r="A14" s="45"/>
      <c r="B14" s="45"/>
      <c r="C14" s="45"/>
    </row>
    <row r="15" spans="1:14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11"/>
      <c r="K15" s="11"/>
      <c r="L15" s="11"/>
    </row>
    <row r="17" spans="1:30" s="16" customFormat="1" ht="12.75" x14ac:dyDescent="0.2">
      <c r="A17" s="15"/>
      <c r="B17" s="17" t="str">
        <f>Sheet3!A2</f>
        <v>კლინიკური კომპეტენცია: კლინიკური ცოდნისა და უნარების გამოყენების უნარი პაციენტის მოვლაში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O17" s="2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B18" s="21"/>
      <c r="C18" s="14"/>
      <c r="D18" s="14"/>
      <c r="E18" s="14"/>
      <c r="F18" s="14"/>
      <c r="G18" s="14"/>
      <c r="H18" s="14"/>
      <c r="I18" s="14"/>
    </row>
    <row r="19" spans="1:30" x14ac:dyDescent="0.25">
      <c r="B19" s="21">
        <v>1</v>
      </c>
      <c r="C19" s="14"/>
      <c r="D19" s="14"/>
      <c r="E19" s="14"/>
      <c r="F19" s="14"/>
      <c r="G19" s="14"/>
      <c r="H19" s="14"/>
      <c r="I19" s="14"/>
      <c r="L19" s="40" t="str">
        <f>IF(B19=2,Sheet3!D2,IF(B19=3,Sheet3!D3,IF(B19=4,Sheet3!D4,IF(B19=5,Sheet3!D5,IF(B19=6,Sheet3!D6,"")))))</f>
        <v/>
      </c>
      <c r="M19" s="40"/>
      <c r="N19" s="40"/>
      <c r="O19" s="23" t="str">
        <f>IF(L19="შესანიშნავი",Sheet3!G2,IF(L19="კარგი",Sheet3!G3,IF(L19="დამაკმაყოფილებელი",Sheet3!G4,IF(L19="საჭიროებს გაუმჯობესებას",Sheet3!G5,IF(L19="არადამაკმაყოფილებელი",Sheet3!G6,"")))))</f>
        <v/>
      </c>
      <c r="P19" s="25" t="str">
        <f>IF(L19="შესანიშნავი",5,IF(L19="კარგი",4,IF(L19="დამაკმაყოფილებელი",3,IF(L19="საჭიროებს გაუმჯობესებას",2,IF(L19="არადამაკმაყოფილებელი",1,"")))))</f>
        <v/>
      </c>
      <c r="Q19" s="25" t="s">
        <v>10</v>
      </c>
      <c r="T19" s="25" t="str">
        <f>P19</f>
        <v/>
      </c>
    </row>
    <row r="21" spans="1:30" s="16" customFormat="1" x14ac:dyDescent="0.25">
      <c r="A21" s="15"/>
      <c r="B21" s="17" t="str">
        <f>Sheet3!A8</f>
        <v>პაციენტის მოვლა: პაციენტის მოვლის ხარისხის და უსაფრთხოების უზრუნველყოფის უნარი</v>
      </c>
      <c r="C21" s="17"/>
      <c r="D21" s="17"/>
      <c r="E21" s="17"/>
      <c r="F21" s="17"/>
      <c r="G21" s="17"/>
      <c r="H21" s="17"/>
      <c r="I21" s="17"/>
      <c r="J21" s="17"/>
      <c r="K21" s="18"/>
      <c r="L21" s="18"/>
      <c r="O21" s="24"/>
      <c r="P21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B22" s="22"/>
    </row>
    <row r="23" spans="1:30" x14ac:dyDescent="0.25">
      <c r="B23" s="22">
        <v>1</v>
      </c>
      <c r="L23" s="40" t="str">
        <f>IF(B23=2,Sheet3!D2,IF(B23=3,Sheet3!D3,IF(B23=4,Sheet3!D4,IF(B23=5,Sheet3!D5,IF(B23=6,Sheet3!D6,"")))))</f>
        <v/>
      </c>
      <c r="M23" s="40"/>
      <c r="N23" s="40"/>
      <c r="O23" s="23" t="str">
        <f>IF(L23="შესანიშნავი",Sheet3!G8,IF(L23="კარგი",Sheet3!G9,IF(L23="დამაკმაყოფილებელი",Sheet3!G10,IF(L23="საჭიროებს გაუმჯობესებას",Sheet3!G11,IF(L23="არადამაკმაყოფილებელი",Sheet3!G12,"")))))</f>
        <v/>
      </c>
      <c r="P23" s="25" t="str">
        <f>IF(L23="შესანიშნავი",5,IF(L23="კარგი",4,IF(L23="დამაკმაყოფილებელი",3,IF(L23="საჭიროებს გაუმჯობესებას",2,IF(L23="არადამაკმაყოფილებელი",1,"")))))</f>
        <v/>
      </c>
      <c r="Q23" s="25" t="s">
        <v>11</v>
      </c>
      <c r="T23" s="25" t="str">
        <f>P23</f>
        <v/>
      </c>
    </row>
    <row r="25" spans="1:30" x14ac:dyDescent="0.25">
      <c r="A25" s="15"/>
      <c r="B25" s="17" t="str">
        <f>Sheet3!A14</f>
        <v>კომუნიკაციის უნარი: პაციენტებთან, ოჯახის წევრებთან და პერსონალთან ეფექტური კომუნიკაციის უნარი</v>
      </c>
      <c r="C25" s="20"/>
      <c r="D25" s="20"/>
      <c r="E25" s="20"/>
      <c r="F25" s="20"/>
      <c r="G25" s="20"/>
      <c r="H25" s="20"/>
      <c r="I25" s="20"/>
      <c r="J25" s="20"/>
      <c r="K25" s="19"/>
      <c r="L25" s="19"/>
    </row>
    <row r="26" spans="1:30" x14ac:dyDescent="0.25">
      <c r="B26" s="22"/>
    </row>
    <row r="27" spans="1:30" x14ac:dyDescent="0.25">
      <c r="B27" s="22">
        <v>1</v>
      </c>
      <c r="L27" s="40" t="str">
        <f>IF(B27=2,Sheet3!D2,IF(B27=3,Sheet3!D3,IF(B27=4,Sheet3!D4,IF(B27=5,Sheet3!D5,IF(B27=6,Sheet3!D6,"")))))</f>
        <v/>
      </c>
      <c r="M27" s="40"/>
      <c r="N27" s="40"/>
      <c r="O27" s="23" t="str">
        <f>IF(L27="შესანიშნავი",Sheet3!G14,IF(L27="კარგი",Sheet3!G15,IF(L27="დამაკმაყოფილებელი",Sheet3!G16,IF(L27="საჭიროებს გაუმჯობესებას",Sheet3!G17,IF(L27="არადამაკმაყოფილებელი",Sheet3!G18,"")))))</f>
        <v/>
      </c>
      <c r="P27" s="25" t="str">
        <f>IF(L27="შესანიშნავი",5,IF(L27="კარგი",4,IF(L27="დამაკმაყოფილებელი",3,IF(L27="საჭიროებს გაუმჯობესებას",2,IF(L27="არადამაკმაყოფილებელი",1,"")))))</f>
        <v/>
      </c>
      <c r="Q27" s="25" t="s">
        <v>17</v>
      </c>
      <c r="T27" s="25" t="str">
        <f>P27</f>
        <v/>
      </c>
    </row>
    <row r="29" spans="1:30" x14ac:dyDescent="0.25">
      <c r="A29" s="15"/>
      <c r="B29" s="17" t="str">
        <f>Sheet3!A20</f>
        <v>პროფესიონალიზმი: ეთიკური სტანდარტების დაცვა, საიმედოობა და პროფესიული ქცევა</v>
      </c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30" x14ac:dyDescent="0.25">
      <c r="B30" s="22"/>
    </row>
    <row r="31" spans="1:30" x14ac:dyDescent="0.25">
      <c r="B31" s="22">
        <v>1</v>
      </c>
      <c r="L31" s="40" t="str">
        <f>IF(B31=2,Sheet3!D2,IF(B31=3,Sheet3!D3,IF(B31=4,Sheet3!D4,IF(B31=5,Sheet3!D5,IF(B31=6,Sheet3!D6,"")))))</f>
        <v/>
      </c>
      <c r="M31" s="40"/>
      <c r="N31" s="40"/>
      <c r="O31" s="23" t="str">
        <f>IF(L31="შესანიშნავი",Sheet3!G20,IF(L31="კარგი",Sheet3!G21,IF(L31="დამაკმაყოფილებელი",Sheet3!G22,IF(L31="საჭიროებს გაუმჯობესებას",Sheet3!G23,IF(L31="არადამაკმაყოფილებელი",Sheet3!G24,"")))))</f>
        <v/>
      </c>
      <c r="P31" s="25" t="str">
        <f>IF(L31="შესანიშნავი",5,IF(L31="კარგი",4,IF(L31="დამაკმაყოფილებელი",3,IF(L31="საჭიროებს გაუმჯობესებას",2,IF(L31="არადამაკმაყოფილებელი",1,"")))))</f>
        <v/>
      </c>
      <c r="Q31" s="25" t="s">
        <v>23</v>
      </c>
      <c r="T31" s="25" t="str">
        <f>P31</f>
        <v/>
      </c>
    </row>
    <row r="33" spans="1:20" x14ac:dyDescent="0.25">
      <c r="A33" s="15"/>
      <c r="B33" s="17" t="str">
        <f>Sheet3!A26</f>
        <v>გუნდური მუშაობა/კოოპერაცია: მულტიდისციპლინურ გუნდში ეფექტური მუშაობის უნარები</v>
      </c>
      <c r="C33" s="20"/>
      <c r="D33" s="20"/>
      <c r="E33" s="20"/>
      <c r="F33" s="20"/>
      <c r="G33" s="20"/>
      <c r="H33" s="20"/>
      <c r="I33" s="20"/>
      <c r="J33" s="20"/>
      <c r="K33" s="20"/>
      <c r="L33" s="19"/>
    </row>
    <row r="34" spans="1:20" x14ac:dyDescent="0.25">
      <c r="B34" s="22"/>
    </row>
    <row r="35" spans="1:20" x14ac:dyDescent="0.25">
      <c r="B35" s="22">
        <v>1</v>
      </c>
      <c r="L35" s="40" t="str">
        <f>IF(B35=2,Sheet3!D2,IF(B35=3,Sheet3!D3,IF(B35=4,Sheet3!D4,IF(B35=5,Sheet3!D5,IF(B35=6,Sheet3!D6,"")))))</f>
        <v/>
      </c>
      <c r="M35" s="40"/>
      <c r="N35" s="40"/>
      <c r="O35" s="23" t="str">
        <f>IF(L35="შესანიშნავი",Sheet3!G26,IF(L35="კარგი",Sheet3!G27,IF(L35="დამაკმაყოფილებელი",Sheet3!G28,IF(L35="საჭიროებს გაუმჯობესებას",Sheet3!G29,IF(L35="არადამაკმაყოფილებელი",Sheet3!G30,"")))))</f>
        <v/>
      </c>
      <c r="P35" s="25" t="str">
        <f>IF(L35="შესანიშნავი",5,IF(L35="კარგი",4,IF(L35="დამაკმაყოფილებელი",3,IF(L35="საჭიროებს გაუმჯობესებას",2,IF(L35="არადამაკმაყოფილებელი",1,"")))))</f>
        <v/>
      </c>
      <c r="Q35" s="25" t="s">
        <v>70</v>
      </c>
      <c r="T35" s="25" t="str">
        <f>P35</f>
        <v/>
      </c>
    </row>
    <row r="37" spans="1:20" x14ac:dyDescent="0.25">
      <c r="A37" s="15"/>
      <c r="B37" s="17" t="str">
        <f>Sheet3!A32</f>
        <v>უწყვეტი განათლება/განვითარება: უწყვეტი პროფესიული განვითარების უნარები</v>
      </c>
      <c r="C37" s="20"/>
      <c r="D37" s="20"/>
      <c r="E37" s="20"/>
      <c r="F37" s="20"/>
      <c r="G37" s="20"/>
      <c r="H37" s="20"/>
      <c r="I37" s="20"/>
      <c r="J37" s="20"/>
      <c r="K37" s="20"/>
      <c r="L37" s="19"/>
    </row>
    <row r="38" spans="1:20" x14ac:dyDescent="0.25">
      <c r="B38" s="22"/>
    </row>
    <row r="39" spans="1:20" x14ac:dyDescent="0.25">
      <c r="B39" s="22">
        <v>1</v>
      </c>
      <c r="L39" s="40" t="str">
        <f>IF(B39=2,Sheet3!D2,IF(B39=3,Sheet3!D3,IF(B39=4,Sheet3!D4,IF(B39=5,Sheet3!D5,IF(B39=6,Sheet3!D6,"")))))</f>
        <v/>
      </c>
      <c r="M39" s="40"/>
      <c r="N39" s="40"/>
      <c r="O39" s="23" t="str">
        <f>IF(L39="შესანიშნავი",Sheet3!G32,IF(L39="კარგი",Sheet3!G33,IF(L39="დამაკმაყოფილებელი",Sheet3!G34,IF(L39="საჭიროებს გაუმჯობესებას",Sheet3!G35,IF(L39="არადამაკმაყოფილებელი",Sheet3!G36,"")))))</f>
        <v/>
      </c>
      <c r="P39" s="25" t="str">
        <f>IF(L39="შესანიშნავი",5,IF(L39="კარგი",4,IF(L39="დამაკმაყოფილებელი",3,IF(L39="საჭიროებს გაუმჯობესებას",2,IF(L39="არადამაკმაყოფილებელი",1,"")))))</f>
        <v/>
      </c>
      <c r="Q39" s="25" t="s">
        <v>71</v>
      </c>
      <c r="T39" s="25" t="str">
        <f>P39</f>
        <v/>
      </c>
    </row>
    <row r="41" spans="1:20" x14ac:dyDescent="0.25">
      <c r="A41" s="15"/>
      <c r="B41" s="17" t="str">
        <f>Sheet3!A38</f>
        <v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20" x14ac:dyDescent="0.25">
      <c r="B42" s="22"/>
    </row>
    <row r="43" spans="1:20" x14ac:dyDescent="0.25">
      <c r="B43" s="22">
        <v>1</v>
      </c>
      <c r="L43" s="40" t="str">
        <f>IF(B43=2,Sheet3!D2,IF(B43=3,Sheet3!D3,IF(B43=4,Sheet3!D4,IF(B43=5,Sheet3!D5,IF(B43=6,Sheet3!D6,"")))))</f>
        <v/>
      </c>
      <c r="M43" s="40"/>
      <c r="N43" s="40"/>
      <c r="O43" s="23" t="str">
        <f>IF(L43="შესანიშნავი",Sheet3!G38,IF(L43="კარგი",Sheet3!G39,IF(L43="დამაკმაყოფილებელი",Sheet3!G40,IF(L43="საჭიროებს გაუმჯობესებას",Sheet3!G41,IF(L43="არადამაკმაყოფილებელი",Sheet3!G42,"")))))</f>
        <v/>
      </c>
      <c r="P43" s="25" t="str">
        <f>IF(L43="შესანიშნავი",5,IF(L43="კარგი",4,IF(L43="დამაკმაყოფილებელი",3,IF(L43="საჭიროებს გაუმჯობესებას",2,IF(L43="არადამაკმაყოფილებელი",1,"")))))</f>
        <v/>
      </c>
      <c r="Q43" s="25" t="s">
        <v>40</v>
      </c>
      <c r="T43" s="25" t="str">
        <f>P43</f>
        <v/>
      </c>
    </row>
    <row r="45" spans="1:20" x14ac:dyDescent="0.25">
      <c r="A45" s="15"/>
      <c r="B45" s="17" t="str">
        <f>Sheet3!A44</f>
        <v>ადმინისტრირება: დოკუმენტაციის წარმოების და ადმინისტრაციული ამოცანების შესრულებისის უნარები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</row>
    <row r="46" spans="1:20" x14ac:dyDescent="0.25">
      <c r="B46" s="22"/>
    </row>
    <row r="47" spans="1:20" x14ac:dyDescent="0.25">
      <c r="B47" s="22">
        <v>1</v>
      </c>
      <c r="L47" s="40" t="str">
        <f>IF(B47=2,Sheet3!D2,IF(B47=3,Sheet3!D3,IF(B47=4,Sheet3!D4,IF(B47=5,Sheet3!D5,IF(B47=6,Sheet3!D6,"")))))</f>
        <v/>
      </c>
      <c r="M47" s="40"/>
      <c r="N47" s="40"/>
      <c r="O47" s="23" t="str">
        <f>IF(L47="შესანიშნავი",Sheet3!G44,IF(L47="კარგი",Sheet3!G45,IF(L47="დამაკმაყოფილებელი",Sheet3!G46,IF(L47="საჭიროებს გაუმჯობესებას",Sheet3!G47,IF(L47="არადამაკმაყოფილებელი",Sheet3!G48,"")))))</f>
        <v/>
      </c>
      <c r="P47" s="25" t="str">
        <f>IF(L47="შესანიშნავი",5,IF(L47="კარგი",4,IF(L47="დამაკმაყოფილებელი",3,IF(L47="საჭიროებს გაუმჯობესებას",2,IF(L47="არადამაკმაყოფილებელი",1,"")))))</f>
        <v/>
      </c>
      <c r="Q47" s="25" t="s">
        <v>49</v>
      </c>
      <c r="T47" s="25" t="str">
        <f>P47</f>
        <v/>
      </c>
    </row>
    <row r="49" spans="1:15" x14ac:dyDescent="0.25">
      <c r="O49" s="23" t="e">
        <f>O19+O23+O27+O31+O35+O39+O43+O47</f>
        <v>#VALUE!</v>
      </c>
    </row>
    <row r="63" spans="1:15" x14ac:dyDescent="0.25">
      <c r="A63" s="39" t="s">
        <v>72</v>
      </c>
      <c r="B63" s="39"/>
      <c r="C63" s="39"/>
      <c r="D63" s="39"/>
      <c r="E63" s="39"/>
      <c r="F63" s="39"/>
      <c r="G63" s="39"/>
      <c r="H63" s="39"/>
      <c r="I63" s="39"/>
      <c r="J63" s="11"/>
      <c r="K63" s="11"/>
      <c r="L63" s="11"/>
    </row>
  </sheetData>
  <mergeCells count="16">
    <mergeCell ref="A13:C14"/>
    <mergeCell ref="C1:N4"/>
    <mergeCell ref="D6:L6"/>
    <mergeCell ref="D8:F10"/>
    <mergeCell ref="G8:H10"/>
    <mergeCell ref="I8:I10"/>
    <mergeCell ref="L39:N39"/>
    <mergeCell ref="L43:N43"/>
    <mergeCell ref="L47:N47"/>
    <mergeCell ref="A63:I63"/>
    <mergeCell ref="A15:I15"/>
    <mergeCell ref="L19:N19"/>
    <mergeCell ref="L23:N23"/>
    <mergeCell ref="L27:N27"/>
    <mergeCell ref="L31:N31"/>
    <mergeCell ref="L35:N35"/>
  </mergeCells>
  <conditionalFormatting sqref="G8:H10">
    <cfRule type="containsErrors" dxfId="55" priority="1">
      <formula>ISERROR(G8)</formula>
    </cfRule>
  </conditionalFormatting>
  <conditionalFormatting sqref="L19:N19 L23:N23 L27:N27 L31:N31 L35:N35 L39:N39 L43:N43 L47:N47">
    <cfRule type="containsText" dxfId="54" priority="2" operator="containsText" text="არადამაკმაყოფილებელი">
      <formula>NOT(ISERROR(SEARCH("არადამაკმაყოფილებელი",L19)))</formula>
    </cfRule>
    <cfRule type="containsText" dxfId="53" priority="3" operator="containsText" text="საჭიროებს გაუმჯობესებას">
      <formula>NOT(ISERROR(SEARCH("საჭიროებს გაუმჯობესებას",L19)))</formula>
    </cfRule>
    <cfRule type="containsText" dxfId="52" priority="4" operator="containsText" text="დამაკმაყოფილებელი">
      <formula>NOT(ISERROR(SEARCH("დამაკმაყოფილებელი",L19)))</formula>
    </cfRule>
    <cfRule type="containsText" dxfId="51" priority="5" operator="containsText" text="კარგი">
      <formula>NOT(ISERROR(SEARCH("კარგი",L19)))</formula>
    </cfRule>
  </conditionalFormatting>
  <conditionalFormatting sqref="L19:N19">
    <cfRule type="containsText" dxfId="50" priority="7" operator="containsText" text="შესანიშნავი">
      <formula>NOT(ISERROR(SEARCH("შესანიშნავი",L19)))</formula>
    </cfRule>
  </conditionalFormatting>
  <conditionalFormatting sqref="L23:N23 L27:N27 L31:N31 L35:N35 L39:N39 L43:N43 L47:N47">
    <cfRule type="containsText" dxfId="49" priority="6" operator="containsText" text="შესანიშნავი">
      <formula>NOT(ISERROR(SEARCH("შესანიშნავი",L23)))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10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152400</xdr:rowOff>
                  </from>
                  <to>
                    <xdr:col>10</xdr:col>
                    <xdr:colOff>676275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10</xdr:col>
                    <xdr:colOff>676275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29</xdr:row>
                    <xdr:rowOff>152400</xdr:rowOff>
                  </from>
                  <to>
                    <xdr:col>11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33</xdr:row>
                    <xdr:rowOff>161925</xdr:rowOff>
                  </from>
                  <to>
                    <xdr:col>10</xdr:col>
                    <xdr:colOff>666750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Drop Down 6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161925</xdr:rowOff>
                  </from>
                  <to>
                    <xdr:col>10</xdr:col>
                    <xdr:colOff>676275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Drop Down 7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161925</xdr:rowOff>
                  </from>
                  <to>
                    <xdr:col>10</xdr:col>
                    <xdr:colOff>676275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Drop Down 8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161925</xdr:rowOff>
                  </from>
                  <to>
                    <xdr:col>10</xdr:col>
                    <xdr:colOff>676275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C34E-B529-4DD1-AAEA-0578432B9B16}">
  <dimension ref="A1:AD63"/>
  <sheetViews>
    <sheetView workbookViewId="0"/>
  </sheetViews>
  <sheetFormatPr defaultRowHeight="15" x14ac:dyDescent="0.25"/>
  <cols>
    <col min="1" max="14" width="9" style="13"/>
    <col min="15" max="15" width="9" style="23"/>
    <col min="16" max="30" width="9" style="25"/>
    <col min="31" max="16384" width="9" style="13"/>
  </cols>
  <sheetData>
    <row r="1" spans="1:17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7" ht="15.75" x14ac:dyDescent="0.25">
      <c r="D6" s="44"/>
      <c r="E6" s="44"/>
      <c r="F6" s="44"/>
      <c r="G6" s="44"/>
      <c r="H6" s="44"/>
      <c r="I6" s="44"/>
      <c r="J6" s="44"/>
      <c r="K6" s="44"/>
      <c r="L6" s="44"/>
    </row>
    <row r="8" spans="1:17" x14ac:dyDescent="0.25">
      <c r="D8" s="41" t="s">
        <v>68</v>
      </c>
      <c r="E8" s="41"/>
      <c r="F8" s="41"/>
      <c r="G8" s="42" t="e">
        <f>O49</f>
        <v>#VALUE!</v>
      </c>
      <c r="H8" s="42"/>
      <c r="I8" s="43" t="s">
        <v>69</v>
      </c>
    </row>
    <row r="9" spans="1:17" x14ac:dyDescent="0.25">
      <c r="D9" s="41"/>
      <c r="E9" s="41"/>
      <c r="F9" s="41"/>
      <c r="G9" s="42"/>
      <c r="H9" s="42"/>
      <c r="I9" s="43"/>
    </row>
    <row r="10" spans="1:17" x14ac:dyDescent="0.25">
      <c r="D10" s="41"/>
      <c r="E10" s="41"/>
      <c r="F10" s="41"/>
      <c r="G10" s="42"/>
      <c r="H10" s="42"/>
      <c r="I10" s="43"/>
    </row>
    <row r="13" spans="1:17" x14ac:dyDescent="0.25">
      <c r="A13" s="45" t="str">
        <f>დეპარტამენტი!C9</f>
        <v>Name 3</v>
      </c>
      <c r="B13" s="45"/>
      <c r="C13" s="45"/>
      <c r="Q13" s="25" t="s">
        <v>76</v>
      </c>
    </row>
    <row r="14" spans="1:17" x14ac:dyDescent="0.25">
      <c r="A14" s="45"/>
      <c r="B14" s="45"/>
      <c r="C14" s="45"/>
    </row>
    <row r="15" spans="1:17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11"/>
      <c r="K15" s="11"/>
      <c r="L15" s="11"/>
    </row>
    <row r="16" spans="1:17" x14ac:dyDescent="0.25">
      <c r="Q16"/>
    </row>
    <row r="17" spans="1:30" s="16" customFormat="1" ht="12.75" x14ac:dyDescent="0.2">
      <c r="A17" s="15"/>
      <c r="B17" s="17" t="str">
        <f>Sheet3!A2</f>
        <v>კლინიკური კომპეტენცია: კლინიკური ცოდნისა და უნარების გამოყენების უნარი პაციენტის მოვლაში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O17" s="2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B18" s="21"/>
      <c r="C18" s="14"/>
      <c r="D18" s="14"/>
      <c r="E18" s="14"/>
      <c r="F18" s="14"/>
      <c r="G18" s="14"/>
      <c r="H18" s="14"/>
      <c r="I18" s="14"/>
    </row>
    <row r="19" spans="1:30" x14ac:dyDescent="0.25">
      <c r="B19" s="21">
        <v>1</v>
      </c>
      <c r="C19" s="14"/>
      <c r="D19" s="14"/>
      <c r="E19" s="14"/>
      <c r="F19" s="14"/>
      <c r="G19" s="14"/>
      <c r="H19" s="14"/>
      <c r="I19" s="14"/>
      <c r="L19" s="40" t="str">
        <f>IF(B19=2,Sheet3!D2,IF(B19=3,Sheet3!D3,IF(B19=4,Sheet3!D4,IF(B19=5,Sheet3!D5,IF(B19=6,Sheet3!D6,"")))))</f>
        <v/>
      </c>
      <c r="M19" s="40"/>
      <c r="N19" s="40"/>
      <c r="O19" s="23" t="str">
        <f>IF(L19="შესანიშნავი",Sheet3!G2,IF(L19="კარგი",Sheet3!G3,IF(L19="დამაკმაყოფილებელი",Sheet3!G4,IF(L19="საჭიროებს გაუმჯობესებას",Sheet3!G5,IF(L19="არადამაკმაყოფილებელი",Sheet3!G6,"")))))</f>
        <v/>
      </c>
      <c r="P19" s="25" t="str">
        <f>IF(L19="შესანიშნავი",5,IF(L19="კარგი",4,IF(L19="დამაკმაყოფილებელი",3,IF(L19="საჭიროებს გაუმჯობესებას",2,IF(L19="არადამაკმაყოფილებელი",1,"")))))</f>
        <v/>
      </c>
      <c r="Q19" s="25" t="s">
        <v>10</v>
      </c>
      <c r="T19" s="25" t="str">
        <f>P19</f>
        <v/>
      </c>
    </row>
    <row r="21" spans="1:30" s="16" customFormat="1" ht="12.75" x14ac:dyDescent="0.2">
      <c r="A21" s="15"/>
      <c r="B21" s="17" t="str">
        <f>Sheet3!A8</f>
        <v>პაციენტის მოვლა: პაციენტის მოვლის ხარისხის და უსაფრთხოების უზრუნველყოფის უნარი</v>
      </c>
      <c r="C21" s="17"/>
      <c r="D21" s="17"/>
      <c r="E21" s="17"/>
      <c r="F21" s="17"/>
      <c r="G21" s="17"/>
      <c r="H21" s="17"/>
      <c r="I21" s="17"/>
      <c r="J21" s="17"/>
      <c r="K21" s="18"/>
      <c r="L21" s="18"/>
      <c r="O21" s="2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B22" s="22"/>
    </row>
    <row r="23" spans="1:30" x14ac:dyDescent="0.25">
      <c r="B23" s="22">
        <v>1</v>
      </c>
      <c r="L23" s="40" t="str">
        <f>IF(B23=2,Sheet3!D2,IF(B23=3,Sheet3!D3,IF(B23=4,Sheet3!D4,IF(B23=5,Sheet3!D5,IF(B23=6,Sheet3!D6,"")))))</f>
        <v/>
      </c>
      <c r="M23" s="40"/>
      <c r="N23" s="40"/>
      <c r="O23" s="23" t="str">
        <f>IF(L23="შესანიშნავი",Sheet3!G8,IF(L23="კარგი",Sheet3!G9,IF(L23="დამაკმაყოფილებელი",Sheet3!G10,IF(L23="საჭიროებს გაუმჯობესებას",Sheet3!G11,IF(L23="არადამაკმაყოფილებელი",Sheet3!G12,"")))))</f>
        <v/>
      </c>
      <c r="P23" s="25" t="str">
        <f>IF(L23="შესანიშნავი",5,IF(L23="კარგი",4,IF(L23="დამაკმაყოფილებელი",3,IF(L23="საჭიროებს გაუმჯობესებას",2,IF(L23="არადამაკმაყოფილებელი",1,"")))))</f>
        <v/>
      </c>
      <c r="Q23" s="25" t="s">
        <v>11</v>
      </c>
      <c r="T23" s="25" t="str">
        <f>P23</f>
        <v/>
      </c>
    </row>
    <row r="25" spans="1:30" x14ac:dyDescent="0.25">
      <c r="A25" s="15"/>
      <c r="B25" s="17" t="str">
        <f>Sheet3!A14</f>
        <v>კომუნიკაციის უნარი: პაციენტებთან, ოჯახის წევრებთან და პერსონალთან ეფექტური კომუნიკაციის უნარი</v>
      </c>
      <c r="C25" s="20"/>
      <c r="D25" s="20"/>
      <c r="E25" s="20"/>
      <c r="F25" s="20"/>
      <c r="G25" s="20"/>
      <c r="H25" s="20"/>
      <c r="I25" s="20"/>
      <c r="J25" s="20"/>
      <c r="K25" s="19"/>
      <c r="L25" s="19"/>
    </row>
    <row r="26" spans="1:30" x14ac:dyDescent="0.25">
      <c r="B26" s="22"/>
    </row>
    <row r="27" spans="1:30" x14ac:dyDescent="0.25">
      <c r="B27" s="22">
        <v>1</v>
      </c>
      <c r="L27" s="40" t="str">
        <f>IF(B27=2,Sheet3!D2,IF(B27=3,Sheet3!D3,IF(B27=4,Sheet3!D4,IF(B27=5,Sheet3!D5,IF(B27=6,Sheet3!D6,"")))))</f>
        <v/>
      </c>
      <c r="M27" s="40"/>
      <c r="N27" s="40"/>
      <c r="O27" s="23" t="str">
        <f>IF(L27="შესანიშნავი",Sheet3!G14,IF(L27="კარგი",Sheet3!G15,IF(L27="დამაკმაყოფილებელი",Sheet3!G16,IF(L27="საჭიროებს გაუმჯობესებას",Sheet3!G17,IF(L27="არადამაკმაყოფილებელი",Sheet3!G18,"")))))</f>
        <v/>
      </c>
      <c r="P27" s="25" t="str">
        <f>IF(L27="შესანიშნავი",5,IF(L27="კარგი",4,IF(L27="დამაკმაყოფილებელი",3,IF(L27="საჭიროებს გაუმჯობესებას",2,IF(L27="არადამაკმაყოფილებელი",1,"")))))</f>
        <v/>
      </c>
      <c r="Q27" s="25" t="s">
        <v>17</v>
      </c>
      <c r="T27" s="25" t="str">
        <f>P27</f>
        <v/>
      </c>
    </row>
    <row r="29" spans="1:30" x14ac:dyDescent="0.25">
      <c r="A29" s="15"/>
      <c r="B29" s="17" t="str">
        <f>Sheet3!A20</f>
        <v>პროფესიონალიზმი: ეთიკური სტანდარტების დაცვა, საიმედოობა და პროფესიული ქცევა</v>
      </c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30" x14ac:dyDescent="0.25">
      <c r="B30" s="22"/>
    </row>
    <row r="31" spans="1:30" x14ac:dyDescent="0.25">
      <c r="B31" s="22">
        <v>1</v>
      </c>
      <c r="L31" s="40" t="str">
        <f>IF(B31=2,Sheet3!D2,IF(B31=3,Sheet3!D3,IF(B31=4,Sheet3!D4,IF(B31=5,Sheet3!D5,IF(B31=6,Sheet3!D6,"")))))</f>
        <v/>
      </c>
      <c r="M31" s="40"/>
      <c r="N31" s="40"/>
      <c r="O31" s="23" t="str">
        <f>IF(L31="შესანიშნავი",Sheet3!G20,IF(L31="კარგი",Sheet3!G21,IF(L31="დამაკმაყოფილებელი",Sheet3!G22,IF(L31="საჭიროებს გაუმჯობესებას",Sheet3!G23,IF(L31="არადამაკმაყოფილებელი",Sheet3!G24,"")))))</f>
        <v/>
      </c>
      <c r="P31" s="25" t="str">
        <f>IF(L31="შესანიშნავი",5,IF(L31="კარგი",4,IF(L31="დამაკმაყოფილებელი",3,IF(L31="საჭიროებს გაუმჯობესებას",2,IF(L31="არადამაკმაყოფილებელი",1,"")))))</f>
        <v/>
      </c>
      <c r="Q31" s="25" t="s">
        <v>23</v>
      </c>
      <c r="T31" s="25" t="str">
        <f>P31</f>
        <v/>
      </c>
    </row>
    <row r="33" spans="1:20" x14ac:dyDescent="0.25">
      <c r="A33" s="15"/>
      <c r="B33" s="17" t="str">
        <f>Sheet3!A26</f>
        <v>გუნდური მუშაობა/კოოპერაცია: მულტიდისციპლინურ გუნდში ეფექტური მუშაობის უნარები</v>
      </c>
      <c r="C33" s="20"/>
      <c r="D33" s="20"/>
      <c r="E33" s="20"/>
      <c r="F33" s="20"/>
      <c r="G33" s="20"/>
      <c r="H33" s="20"/>
      <c r="I33" s="20"/>
      <c r="J33" s="20"/>
      <c r="K33" s="20"/>
      <c r="L33" s="19"/>
    </row>
    <row r="34" spans="1:20" x14ac:dyDescent="0.25">
      <c r="B34" s="22"/>
    </row>
    <row r="35" spans="1:20" x14ac:dyDescent="0.25">
      <c r="B35" s="22">
        <v>1</v>
      </c>
      <c r="L35" s="40" t="str">
        <f>IF(B35=2,Sheet3!D2,IF(B35=3,Sheet3!D3,IF(B35=4,Sheet3!D4,IF(B35=5,Sheet3!D5,IF(B35=6,Sheet3!D6,"")))))</f>
        <v/>
      </c>
      <c r="M35" s="40"/>
      <c r="N35" s="40"/>
      <c r="O35" s="23" t="str">
        <f>IF(L35="შესანიშნავი",Sheet3!G26,IF(L35="კარგი",Sheet3!G27,IF(L35="დამაკმაყოფილებელი",Sheet3!G28,IF(L35="საჭიროებს გაუმჯობესებას",Sheet3!G29,IF(L35="არადამაკმაყოფილებელი",Sheet3!G30,"")))))</f>
        <v/>
      </c>
      <c r="P35" s="25" t="str">
        <f>IF(L35="შესანიშნავი",5,IF(L35="კარგი",4,IF(L35="დამაკმაყოფილებელი",3,IF(L35="საჭიროებს გაუმჯობესებას",2,IF(L35="არადამაკმაყოფილებელი",1,"")))))</f>
        <v/>
      </c>
      <c r="Q35" s="25" t="s">
        <v>70</v>
      </c>
      <c r="T35" s="25" t="str">
        <f>P35</f>
        <v/>
      </c>
    </row>
    <row r="37" spans="1:20" x14ac:dyDescent="0.25">
      <c r="A37" s="15"/>
      <c r="B37" s="17" t="str">
        <f>Sheet3!A32</f>
        <v>უწყვეტი განათლება/განვითარება: უწყვეტი პროფესიული განვითარების უნარები</v>
      </c>
      <c r="C37" s="20"/>
      <c r="D37" s="20"/>
      <c r="E37" s="20"/>
      <c r="F37" s="20"/>
      <c r="G37" s="20"/>
      <c r="H37" s="20"/>
      <c r="I37" s="20"/>
      <c r="J37" s="20"/>
      <c r="K37" s="20"/>
      <c r="L37" s="19"/>
    </row>
    <row r="38" spans="1:20" x14ac:dyDescent="0.25">
      <c r="B38" s="22"/>
    </row>
    <row r="39" spans="1:20" x14ac:dyDescent="0.25">
      <c r="B39" s="22">
        <v>1</v>
      </c>
      <c r="L39" s="40" t="str">
        <f>IF(B39=2,Sheet3!D2,IF(B39=3,Sheet3!D3,IF(B39=4,Sheet3!D4,IF(B39=5,Sheet3!D5,IF(B39=6,Sheet3!D6,"")))))</f>
        <v/>
      </c>
      <c r="M39" s="40"/>
      <c r="N39" s="40"/>
      <c r="O39" s="23" t="str">
        <f>IF(L39="შესანიშნავი",Sheet3!G32,IF(L39="კარგი",Sheet3!G33,IF(L39="დამაკმაყოფილებელი",Sheet3!G34,IF(L39="საჭიროებს გაუმჯობესებას",Sheet3!G35,IF(L39="არადამაკმაყოფილებელი",Sheet3!G36,"")))))</f>
        <v/>
      </c>
      <c r="P39" s="25" t="str">
        <f>IF(L39="შესანიშნავი",5,IF(L39="კარგი",4,IF(L39="დამაკმაყოფილებელი",3,IF(L39="საჭიროებს გაუმჯობესებას",2,IF(L39="არადამაკმაყოფილებელი",1,"")))))</f>
        <v/>
      </c>
      <c r="Q39" s="25" t="s">
        <v>71</v>
      </c>
      <c r="T39" s="25" t="str">
        <f>P39</f>
        <v/>
      </c>
    </row>
    <row r="41" spans="1:20" x14ac:dyDescent="0.25">
      <c r="A41" s="15"/>
      <c r="B41" s="17" t="str">
        <f>Sheet3!A38</f>
        <v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20" x14ac:dyDescent="0.25">
      <c r="B42" s="22"/>
    </row>
    <row r="43" spans="1:20" x14ac:dyDescent="0.25">
      <c r="B43" s="22">
        <v>1</v>
      </c>
      <c r="L43" s="40" t="str">
        <f>IF(B43=2,Sheet3!D2,IF(B43=3,Sheet3!D3,IF(B43=4,Sheet3!D4,IF(B43=5,Sheet3!D5,IF(B43=6,Sheet3!D6,"")))))</f>
        <v/>
      </c>
      <c r="M43" s="40"/>
      <c r="N43" s="40"/>
      <c r="O43" s="23" t="str">
        <f>IF(L43="შესანიშნავი",Sheet3!G38,IF(L43="კარგი",Sheet3!G39,IF(L43="დამაკმაყოფილებელი",Sheet3!G40,IF(L43="საჭიროებს გაუმჯობესებას",Sheet3!G41,IF(L43="არადამაკმაყოფილებელი",Sheet3!G42,"")))))</f>
        <v/>
      </c>
      <c r="P43" s="25" t="str">
        <f>IF(L43="შესანიშნავი",5,IF(L43="კარგი",4,IF(L43="დამაკმაყოფილებელი",3,IF(L43="საჭიროებს გაუმჯობესებას",2,IF(L43="არადამაკმაყოფილებელი",1,"")))))</f>
        <v/>
      </c>
      <c r="Q43" s="25" t="s">
        <v>40</v>
      </c>
      <c r="T43" s="25" t="str">
        <f>P43</f>
        <v/>
      </c>
    </row>
    <row r="45" spans="1:20" x14ac:dyDescent="0.25">
      <c r="A45" s="15"/>
      <c r="B45" s="17" t="str">
        <f>Sheet3!A44</f>
        <v>ადმინისტრირება: დოკუმენტაციის წარმოების და ადმინისტრაციული ამოცანების შესრულებისის უნარები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</row>
    <row r="46" spans="1:20" x14ac:dyDescent="0.25">
      <c r="B46" s="22"/>
    </row>
    <row r="47" spans="1:20" x14ac:dyDescent="0.25">
      <c r="B47" s="22">
        <v>1</v>
      </c>
      <c r="L47" s="40" t="str">
        <f>IF(B47=2,Sheet3!D2,IF(B47=3,Sheet3!D3,IF(B47=4,Sheet3!D4,IF(B47=5,Sheet3!D5,IF(B47=6,Sheet3!D6,"")))))</f>
        <v/>
      </c>
      <c r="M47" s="40"/>
      <c r="N47" s="40"/>
      <c r="O47" s="23" t="str">
        <f>IF(L47="შესანიშნავი",Sheet3!G44,IF(L47="კარგი",Sheet3!G45,IF(L47="დამაკმაყოფილებელი",Sheet3!G46,IF(L47="საჭიროებს გაუმჯობესებას",Sheet3!G47,IF(L47="არადამაკმაყოფილებელი",Sheet3!G48,"")))))</f>
        <v/>
      </c>
      <c r="P47" s="25" t="str">
        <f>IF(L47="შესანიშნავი",5,IF(L47="კარგი",4,IF(L47="დამაკმაყოფილებელი",3,IF(L47="საჭიროებს გაუმჯობესებას",2,IF(L47="არადამაკმაყოფილებელი",1,"")))))</f>
        <v/>
      </c>
      <c r="Q47" s="25" t="s">
        <v>49</v>
      </c>
      <c r="T47" s="25" t="str">
        <f>P47</f>
        <v/>
      </c>
    </row>
    <row r="49" spans="1:15" x14ac:dyDescent="0.25">
      <c r="O49" s="23" t="e">
        <f>O19+O23+O27+O31+O35+O39+O43+O47</f>
        <v>#VALUE!</v>
      </c>
    </row>
    <row r="63" spans="1:15" x14ac:dyDescent="0.25">
      <c r="A63" s="39" t="s">
        <v>72</v>
      </c>
      <c r="B63" s="39"/>
      <c r="C63" s="39"/>
      <c r="D63" s="39"/>
      <c r="E63" s="39"/>
      <c r="F63" s="39"/>
      <c r="G63" s="39"/>
      <c r="H63" s="39"/>
      <c r="I63" s="39"/>
      <c r="J63" s="11"/>
      <c r="K63" s="11"/>
      <c r="L63" s="11"/>
    </row>
  </sheetData>
  <mergeCells count="16">
    <mergeCell ref="A13:C14"/>
    <mergeCell ref="C1:N4"/>
    <mergeCell ref="D6:L6"/>
    <mergeCell ref="D8:F10"/>
    <mergeCell ref="G8:H10"/>
    <mergeCell ref="I8:I10"/>
    <mergeCell ref="L39:N39"/>
    <mergeCell ref="L43:N43"/>
    <mergeCell ref="L47:N47"/>
    <mergeCell ref="A63:I63"/>
    <mergeCell ref="A15:I15"/>
    <mergeCell ref="L19:N19"/>
    <mergeCell ref="L23:N23"/>
    <mergeCell ref="L27:N27"/>
    <mergeCell ref="L31:N31"/>
    <mergeCell ref="L35:N35"/>
  </mergeCells>
  <conditionalFormatting sqref="G8:H10">
    <cfRule type="containsErrors" dxfId="48" priority="1">
      <formula>ISERROR(G8)</formula>
    </cfRule>
  </conditionalFormatting>
  <conditionalFormatting sqref="L19:N19 L23:N23 L27:N27 L31:N31 L35:N35 L39:N39 L43:N43 L47:N47">
    <cfRule type="containsText" dxfId="47" priority="2" operator="containsText" text="არადამაკმაყოფილებელი">
      <formula>NOT(ISERROR(SEARCH("არადამაკმაყოფილებელი",L19)))</formula>
    </cfRule>
    <cfRule type="containsText" dxfId="46" priority="3" operator="containsText" text="საჭიროებს გაუმჯობესებას">
      <formula>NOT(ISERROR(SEARCH("საჭიროებს გაუმჯობესებას",L19)))</formula>
    </cfRule>
    <cfRule type="containsText" dxfId="45" priority="4" operator="containsText" text="დამაკმაყოფილებელი">
      <formula>NOT(ISERROR(SEARCH("დამაკმაყოფილებელი",L19)))</formula>
    </cfRule>
    <cfRule type="containsText" dxfId="44" priority="5" operator="containsText" text="კარგი">
      <formula>NOT(ISERROR(SEARCH("კარგი",L19)))</formula>
    </cfRule>
  </conditionalFormatting>
  <conditionalFormatting sqref="L19:N19">
    <cfRule type="containsText" dxfId="43" priority="7" operator="containsText" text="შესანიშნავი">
      <formula>NOT(ISERROR(SEARCH("შესანიშნავი",L19)))</formula>
    </cfRule>
  </conditionalFormatting>
  <conditionalFormatting sqref="L23:N23 L27:N27 L31:N31 L35:N35 L39:N39 L43:N43 L47:N47">
    <cfRule type="containsText" dxfId="42" priority="6" operator="containsText" text="შესანიშნავი">
      <formula>NOT(ISERROR(SEARCH("შესანიშნავი",L23)))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10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152400</xdr:rowOff>
                  </from>
                  <to>
                    <xdr:col>10</xdr:col>
                    <xdr:colOff>676275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Drop Down 3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10</xdr:col>
                    <xdr:colOff>676275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29</xdr:row>
                    <xdr:rowOff>152400</xdr:rowOff>
                  </from>
                  <to>
                    <xdr:col>11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33</xdr:row>
                    <xdr:rowOff>161925</xdr:rowOff>
                  </from>
                  <to>
                    <xdr:col>10</xdr:col>
                    <xdr:colOff>666750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Drop Down 6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161925</xdr:rowOff>
                  </from>
                  <to>
                    <xdr:col>10</xdr:col>
                    <xdr:colOff>676275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Drop Down 7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161925</xdr:rowOff>
                  </from>
                  <to>
                    <xdr:col>10</xdr:col>
                    <xdr:colOff>676275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Drop Down 8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161925</xdr:rowOff>
                  </from>
                  <to>
                    <xdr:col>10</xdr:col>
                    <xdr:colOff>676275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65D7-1BAC-464A-BBC0-802BF12D72C3}">
  <dimension ref="A1:AD63"/>
  <sheetViews>
    <sheetView workbookViewId="0"/>
  </sheetViews>
  <sheetFormatPr defaultRowHeight="15" x14ac:dyDescent="0.25"/>
  <cols>
    <col min="1" max="14" width="9" style="13"/>
    <col min="15" max="15" width="9" style="23"/>
    <col min="16" max="30" width="9" style="25"/>
    <col min="31" max="16384" width="9" style="13"/>
  </cols>
  <sheetData>
    <row r="1" spans="1:17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7" ht="15.75" x14ac:dyDescent="0.25">
      <c r="D6" s="44"/>
      <c r="E6" s="44"/>
      <c r="F6" s="44"/>
      <c r="G6" s="44"/>
      <c r="H6" s="44"/>
      <c r="I6" s="44"/>
      <c r="J6" s="44"/>
      <c r="K6" s="44"/>
      <c r="L6" s="44"/>
    </row>
    <row r="8" spans="1:17" x14ac:dyDescent="0.25">
      <c r="D8" s="41" t="s">
        <v>68</v>
      </c>
      <c r="E8" s="41"/>
      <c r="F8" s="41"/>
      <c r="G8" s="42" t="e">
        <f>O49</f>
        <v>#VALUE!</v>
      </c>
      <c r="H8" s="42"/>
      <c r="I8" s="43" t="s">
        <v>69</v>
      </c>
    </row>
    <row r="9" spans="1:17" x14ac:dyDescent="0.25">
      <c r="D9" s="41"/>
      <c r="E9" s="41"/>
      <c r="F9" s="41"/>
      <c r="G9" s="42"/>
      <c r="H9" s="42"/>
      <c r="I9" s="43"/>
    </row>
    <row r="10" spans="1:17" x14ac:dyDescent="0.25">
      <c r="D10" s="41"/>
      <c r="E10" s="41"/>
      <c r="F10" s="41"/>
      <c r="G10" s="42"/>
      <c r="H10" s="42"/>
      <c r="I10" s="43"/>
    </row>
    <row r="13" spans="1:17" x14ac:dyDescent="0.25">
      <c r="A13" s="45" t="str">
        <f>დეპარტამენტი!C10</f>
        <v>Name 4</v>
      </c>
      <c r="B13" s="45"/>
      <c r="C13" s="45"/>
      <c r="Q13" s="25" t="s">
        <v>76</v>
      </c>
    </row>
    <row r="14" spans="1:17" x14ac:dyDescent="0.25">
      <c r="A14" s="45"/>
      <c r="B14" s="45"/>
      <c r="C14" s="45"/>
    </row>
    <row r="15" spans="1:17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11"/>
      <c r="K15" s="11"/>
      <c r="L15" s="11"/>
    </row>
    <row r="16" spans="1:17" x14ac:dyDescent="0.25">
      <c r="Q16"/>
    </row>
    <row r="17" spans="1:30" s="16" customFormat="1" ht="12.75" x14ac:dyDescent="0.2">
      <c r="A17" s="15"/>
      <c r="B17" s="17" t="str">
        <f>Sheet3!A2</f>
        <v>კლინიკური კომპეტენცია: კლინიკური ცოდნისა და უნარების გამოყენების უნარი პაციენტის მოვლაში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O17" s="2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B18" s="21"/>
      <c r="C18" s="14"/>
      <c r="D18" s="14"/>
      <c r="E18" s="14"/>
      <c r="F18" s="14"/>
      <c r="G18" s="14"/>
      <c r="H18" s="14"/>
      <c r="I18" s="14"/>
    </row>
    <row r="19" spans="1:30" x14ac:dyDescent="0.25">
      <c r="B19" s="21">
        <v>1</v>
      </c>
      <c r="C19" s="14"/>
      <c r="D19" s="14"/>
      <c r="E19" s="14"/>
      <c r="F19" s="14"/>
      <c r="G19" s="14"/>
      <c r="H19" s="14"/>
      <c r="I19" s="14"/>
      <c r="L19" s="40" t="str">
        <f>IF(B19=2,Sheet3!D2,IF(B19=3,Sheet3!D3,IF(B19=4,Sheet3!D4,IF(B19=5,Sheet3!D5,IF(B19=6,Sheet3!D6,"")))))</f>
        <v/>
      </c>
      <c r="M19" s="40"/>
      <c r="N19" s="40"/>
      <c r="O19" s="23" t="str">
        <f>IF(L19="შესანიშნავი",Sheet3!G2,IF(L19="კარგი",Sheet3!G3,IF(L19="დამაკმაყოფილებელი",Sheet3!G4,IF(L19="საჭიროებს გაუმჯობესებას",Sheet3!G5,IF(L19="არადამაკმაყოფილებელი",Sheet3!G6,"")))))</f>
        <v/>
      </c>
      <c r="P19" s="25" t="str">
        <f>IF(L19="შესანიშნავი",5,IF(L19="კარგი",4,IF(L19="დამაკმაყოფილებელი",3,IF(L19="საჭიროებს გაუმჯობესებას",2,IF(L19="არადამაკმაყოფილებელი",1,"")))))</f>
        <v/>
      </c>
      <c r="Q19" s="25" t="s">
        <v>10</v>
      </c>
      <c r="T19" s="25" t="str">
        <f>P19</f>
        <v/>
      </c>
    </row>
    <row r="21" spans="1:30" s="16" customFormat="1" ht="12.75" x14ac:dyDescent="0.2">
      <c r="A21" s="15"/>
      <c r="B21" s="17" t="str">
        <f>Sheet3!A8</f>
        <v>პაციენტის მოვლა: პაციენტის მოვლის ხარისხის და უსაფრთხოების უზრუნველყოფის უნარი</v>
      </c>
      <c r="C21" s="17"/>
      <c r="D21" s="17"/>
      <c r="E21" s="17"/>
      <c r="F21" s="17"/>
      <c r="G21" s="17"/>
      <c r="H21" s="17"/>
      <c r="I21" s="17"/>
      <c r="J21" s="17"/>
      <c r="K21" s="18"/>
      <c r="L21" s="18"/>
      <c r="O21" s="2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B22" s="22"/>
    </row>
    <row r="23" spans="1:30" x14ac:dyDescent="0.25">
      <c r="B23" s="22">
        <v>1</v>
      </c>
      <c r="L23" s="40" t="str">
        <f>IF(B23=2,Sheet3!D2,IF(B23=3,Sheet3!D3,IF(B23=4,Sheet3!D4,IF(B23=5,Sheet3!D5,IF(B23=6,Sheet3!D6,"")))))</f>
        <v/>
      </c>
      <c r="M23" s="40"/>
      <c r="N23" s="40"/>
      <c r="O23" s="23" t="str">
        <f>IF(L23="შესანიშნავი",Sheet3!G8,IF(L23="კარგი",Sheet3!G9,IF(L23="დამაკმაყოფილებელი",Sheet3!G10,IF(L23="საჭიროებს გაუმჯობესებას",Sheet3!G11,IF(L23="არადამაკმაყოფილებელი",Sheet3!G12,"")))))</f>
        <v/>
      </c>
      <c r="P23" s="25" t="str">
        <f>IF(L23="შესანიშნავი",5,IF(L23="კარგი",4,IF(L23="დამაკმაყოფილებელი",3,IF(L23="საჭიროებს გაუმჯობესებას",2,IF(L23="არადამაკმაყოფილებელი",1,"")))))</f>
        <v/>
      </c>
      <c r="Q23" s="25" t="s">
        <v>11</v>
      </c>
      <c r="T23" s="25" t="str">
        <f>P23</f>
        <v/>
      </c>
    </row>
    <row r="25" spans="1:30" x14ac:dyDescent="0.25">
      <c r="A25" s="15"/>
      <c r="B25" s="17" t="str">
        <f>Sheet3!A14</f>
        <v>კომუნიკაციის უნარი: პაციენტებთან, ოჯახის წევრებთან და პერსონალთან ეფექტური კომუნიკაციის უნარი</v>
      </c>
      <c r="C25" s="20"/>
      <c r="D25" s="20"/>
      <c r="E25" s="20"/>
      <c r="F25" s="20"/>
      <c r="G25" s="20"/>
      <c r="H25" s="20"/>
      <c r="I25" s="20"/>
      <c r="J25" s="20"/>
      <c r="K25" s="19"/>
      <c r="L25" s="19"/>
    </row>
    <row r="26" spans="1:30" x14ac:dyDescent="0.25">
      <c r="B26" s="22"/>
    </row>
    <row r="27" spans="1:30" x14ac:dyDescent="0.25">
      <c r="B27" s="22">
        <v>1</v>
      </c>
      <c r="L27" s="40" t="str">
        <f>IF(B27=2,Sheet3!D2,IF(B27=3,Sheet3!D3,IF(B27=4,Sheet3!D4,IF(B27=5,Sheet3!D5,IF(B27=6,Sheet3!D6,"")))))</f>
        <v/>
      </c>
      <c r="M27" s="40"/>
      <c r="N27" s="40"/>
      <c r="O27" s="23" t="str">
        <f>IF(L27="შესანიშნავი",Sheet3!G14,IF(L27="კარგი",Sheet3!G15,IF(L27="დამაკმაყოფილებელი",Sheet3!G16,IF(L27="საჭიროებს გაუმჯობესებას",Sheet3!G17,IF(L27="არადამაკმაყოფილებელი",Sheet3!G18,"")))))</f>
        <v/>
      </c>
      <c r="P27" s="25" t="str">
        <f>IF(L27="შესანიშნავი",5,IF(L27="კარგი",4,IF(L27="დამაკმაყოფილებელი",3,IF(L27="საჭიროებს გაუმჯობესებას",2,IF(L27="არადამაკმაყოფილებელი",1,"")))))</f>
        <v/>
      </c>
      <c r="Q27" s="25" t="s">
        <v>17</v>
      </c>
      <c r="T27" s="25" t="str">
        <f>P27</f>
        <v/>
      </c>
    </row>
    <row r="29" spans="1:30" x14ac:dyDescent="0.25">
      <c r="A29" s="15"/>
      <c r="B29" s="17" t="str">
        <f>Sheet3!A20</f>
        <v>პროფესიონალიზმი: ეთიკური სტანდარტების დაცვა, საიმედოობა და პროფესიული ქცევა</v>
      </c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30" x14ac:dyDescent="0.25">
      <c r="B30" s="22"/>
    </row>
    <row r="31" spans="1:30" x14ac:dyDescent="0.25">
      <c r="B31" s="22">
        <v>1</v>
      </c>
      <c r="L31" s="40" t="str">
        <f>IF(B31=2,Sheet3!D2,IF(B31=3,Sheet3!D3,IF(B31=4,Sheet3!D4,IF(B31=5,Sheet3!D5,IF(B31=6,Sheet3!D6,"")))))</f>
        <v/>
      </c>
      <c r="M31" s="40"/>
      <c r="N31" s="40"/>
      <c r="O31" s="23" t="str">
        <f>IF(L31="შესანიშნავი",Sheet3!G20,IF(L31="კარგი",Sheet3!G21,IF(L31="დამაკმაყოფილებელი",Sheet3!G22,IF(L31="საჭიროებს გაუმჯობესებას",Sheet3!G23,IF(L31="არადამაკმაყოფილებელი",Sheet3!G24,"")))))</f>
        <v/>
      </c>
      <c r="P31" s="25" t="str">
        <f>IF(L31="შესანიშნავი",5,IF(L31="კარგი",4,IF(L31="დამაკმაყოფილებელი",3,IF(L31="საჭიროებს გაუმჯობესებას",2,IF(L31="არადამაკმაყოფილებელი",1,"")))))</f>
        <v/>
      </c>
      <c r="Q31" s="25" t="s">
        <v>23</v>
      </c>
      <c r="T31" s="25" t="str">
        <f>P31</f>
        <v/>
      </c>
    </row>
    <row r="33" spans="1:20" x14ac:dyDescent="0.25">
      <c r="A33" s="15"/>
      <c r="B33" s="17" t="str">
        <f>Sheet3!A26</f>
        <v>გუნდური მუშაობა/კოოპერაცია: მულტიდისციპლინურ გუნდში ეფექტური მუშაობის უნარები</v>
      </c>
      <c r="C33" s="20"/>
      <c r="D33" s="20"/>
      <c r="E33" s="20"/>
      <c r="F33" s="20"/>
      <c r="G33" s="20"/>
      <c r="H33" s="20"/>
      <c r="I33" s="20"/>
      <c r="J33" s="20"/>
      <c r="K33" s="20"/>
      <c r="L33" s="19"/>
    </row>
    <row r="34" spans="1:20" x14ac:dyDescent="0.25">
      <c r="B34" s="22"/>
    </row>
    <row r="35" spans="1:20" x14ac:dyDescent="0.25">
      <c r="B35" s="22">
        <v>1</v>
      </c>
      <c r="L35" s="40" t="str">
        <f>IF(B35=2,Sheet3!D2,IF(B35=3,Sheet3!D3,IF(B35=4,Sheet3!D4,IF(B35=5,Sheet3!D5,IF(B35=6,Sheet3!D6,"")))))</f>
        <v/>
      </c>
      <c r="M35" s="40"/>
      <c r="N35" s="40"/>
      <c r="O35" s="23" t="str">
        <f>IF(L35="შესანიშნავი",Sheet3!G26,IF(L35="კარგი",Sheet3!G27,IF(L35="დამაკმაყოფილებელი",Sheet3!G28,IF(L35="საჭიროებს გაუმჯობესებას",Sheet3!G29,IF(L35="არადამაკმაყოფილებელი",Sheet3!G30,"")))))</f>
        <v/>
      </c>
      <c r="P35" s="25" t="str">
        <f>IF(L35="შესანიშნავი",5,IF(L35="კარგი",4,IF(L35="დამაკმაყოფილებელი",3,IF(L35="საჭიროებს გაუმჯობესებას",2,IF(L35="არადამაკმაყოფილებელი",1,"")))))</f>
        <v/>
      </c>
      <c r="Q35" s="25" t="s">
        <v>70</v>
      </c>
      <c r="T35" s="25" t="str">
        <f>P35</f>
        <v/>
      </c>
    </row>
    <row r="37" spans="1:20" x14ac:dyDescent="0.25">
      <c r="A37" s="15"/>
      <c r="B37" s="17" t="str">
        <f>Sheet3!A32</f>
        <v>უწყვეტი განათლება/განვითარება: უწყვეტი პროფესიული განვითარების უნარები</v>
      </c>
      <c r="C37" s="20"/>
      <c r="D37" s="20"/>
      <c r="E37" s="20"/>
      <c r="F37" s="20"/>
      <c r="G37" s="20"/>
      <c r="H37" s="20"/>
      <c r="I37" s="20"/>
      <c r="J37" s="20"/>
      <c r="K37" s="20"/>
      <c r="L37" s="19"/>
    </row>
    <row r="38" spans="1:20" x14ac:dyDescent="0.25">
      <c r="B38" s="22"/>
    </row>
    <row r="39" spans="1:20" x14ac:dyDescent="0.25">
      <c r="B39" s="22">
        <v>1</v>
      </c>
      <c r="L39" s="40" t="str">
        <f>IF(B39=2,Sheet3!D2,IF(B39=3,Sheet3!D3,IF(B39=4,Sheet3!D4,IF(B39=5,Sheet3!D5,IF(B39=6,Sheet3!D6,"")))))</f>
        <v/>
      </c>
      <c r="M39" s="40"/>
      <c r="N39" s="40"/>
      <c r="O39" s="23" t="str">
        <f>IF(L39="შესანიშნავი",Sheet3!G32,IF(L39="კარგი",Sheet3!G33,IF(L39="დამაკმაყოფილებელი",Sheet3!G34,IF(L39="საჭიროებს გაუმჯობესებას",Sheet3!G35,IF(L39="არადამაკმაყოფილებელი",Sheet3!G36,"")))))</f>
        <v/>
      </c>
      <c r="P39" s="25" t="str">
        <f>IF(L39="შესანიშნავი",5,IF(L39="კარგი",4,IF(L39="დამაკმაყოფილებელი",3,IF(L39="საჭიროებს გაუმჯობესებას",2,IF(L39="არადამაკმაყოფილებელი",1,"")))))</f>
        <v/>
      </c>
      <c r="Q39" s="25" t="s">
        <v>71</v>
      </c>
      <c r="T39" s="25" t="str">
        <f>P39</f>
        <v/>
      </c>
    </row>
    <row r="41" spans="1:20" x14ac:dyDescent="0.25">
      <c r="A41" s="15"/>
      <c r="B41" s="17" t="str">
        <f>Sheet3!A38</f>
        <v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20" x14ac:dyDescent="0.25">
      <c r="B42" s="22"/>
    </row>
    <row r="43" spans="1:20" x14ac:dyDescent="0.25">
      <c r="B43" s="22">
        <v>1</v>
      </c>
      <c r="L43" s="40" t="str">
        <f>IF(B43=2,Sheet3!D2,IF(B43=3,Sheet3!D3,IF(B43=4,Sheet3!D4,IF(B43=5,Sheet3!D5,IF(B43=6,Sheet3!D6,"")))))</f>
        <v/>
      </c>
      <c r="M43" s="40"/>
      <c r="N43" s="40"/>
      <c r="O43" s="23" t="str">
        <f>IF(L43="შესანიშნავი",Sheet3!G38,IF(L43="კარგი",Sheet3!G39,IF(L43="დამაკმაყოფილებელი",Sheet3!G40,IF(L43="საჭიროებს გაუმჯობესებას",Sheet3!G41,IF(L43="არადამაკმაყოფილებელი",Sheet3!G42,"")))))</f>
        <v/>
      </c>
      <c r="P43" s="25" t="str">
        <f>IF(L43="შესანიშნავი",5,IF(L43="კარგი",4,IF(L43="დამაკმაყოფილებელი",3,IF(L43="საჭიროებს გაუმჯობესებას",2,IF(L43="არადამაკმაყოფილებელი",1,"")))))</f>
        <v/>
      </c>
      <c r="Q43" s="25" t="s">
        <v>40</v>
      </c>
      <c r="T43" s="25" t="str">
        <f>P43</f>
        <v/>
      </c>
    </row>
    <row r="45" spans="1:20" x14ac:dyDescent="0.25">
      <c r="A45" s="15"/>
      <c r="B45" s="17" t="str">
        <f>Sheet3!A44</f>
        <v>ადმინისტრირება: დოკუმენტაციის წარმოების და ადმინისტრაციული ამოცანების შესრულებისის უნარები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</row>
    <row r="46" spans="1:20" x14ac:dyDescent="0.25">
      <c r="B46" s="22"/>
    </row>
    <row r="47" spans="1:20" x14ac:dyDescent="0.25">
      <c r="B47" s="22">
        <v>1</v>
      </c>
      <c r="L47" s="40" t="str">
        <f>IF(B47=2,Sheet3!D2,IF(B47=3,Sheet3!D3,IF(B47=4,Sheet3!D4,IF(B47=5,Sheet3!D5,IF(B47=6,Sheet3!D6,"")))))</f>
        <v/>
      </c>
      <c r="M47" s="40"/>
      <c r="N47" s="40"/>
      <c r="O47" s="23" t="str">
        <f>IF(L47="შესანიშნავი",Sheet3!G44,IF(L47="კარგი",Sheet3!G45,IF(L47="დამაკმაყოფილებელი",Sheet3!G46,IF(L47="საჭიროებს გაუმჯობესებას",Sheet3!G47,IF(L47="არადამაკმაყოფილებელი",Sheet3!G48,"")))))</f>
        <v/>
      </c>
      <c r="P47" s="25" t="str">
        <f>IF(L47="შესანიშნავი",5,IF(L47="კარგი",4,IF(L47="დამაკმაყოფილებელი",3,IF(L47="საჭიროებს გაუმჯობესებას",2,IF(L47="არადამაკმაყოფილებელი",1,"")))))</f>
        <v/>
      </c>
      <c r="Q47" s="25" t="s">
        <v>49</v>
      </c>
      <c r="T47" s="25" t="str">
        <f>P47</f>
        <v/>
      </c>
    </row>
    <row r="49" spans="1:15" x14ac:dyDescent="0.25">
      <c r="O49" s="23" t="e">
        <f>O19+O23+O27+O31+O35+O39+O43+O47</f>
        <v>#VALUE!</v>
      </c>
    </row>
    <row r="63" spans="1:15" x14ac:dyDescent="0.25">
      <c r="A63" s="39" t="s">
        <v>72</v>
      </c>
      <c r="B63" s="39"/>
      <c r="C63" s="39"/>
      <c r="D63" s="39"/>
      <c r="E63" s="39"/>
      <c r="F63" s="39"/>
      <c r="G63" s="39"/>
      <c r="H63" s="39"/>
      <c r="I63" s="39"/>
      <c r="J63" s="11"/>
      <c r="K63" s="11"/>
      <c r="L63" s="11"/>
    </row>
  </sheetData>
  <mergeCells count="16">
    <mergeCell ref="A13:C14"/>
    <mergeCell ref="C1:N4"/>
    <mergeCell ref="D6:L6"/>
    <mergeCell ref="D8:F10"/>
    <mergeCell ref="G8:H10"/>
    <mergeCell ref="I8:I10"/>
    <mergeCell ref="L39:N39"/>
    <mergeCell ref="L43:N43"/>
    <mergeCell ref="L47:N47"/>
    <mergeCell ref="A63:I63"/>
    <mergeCell ref="A15:I15"/>
    <mergeCell ref="L19:N19"/>
    <mergeCell ref="L23:N23"/>
    <mergeCell ref="L27:N27"/>
    <mergeCell ref="L31:N31"/>
    <mergeCell ref="L35:N35"/>
  </mergeCells>
  <conditionalFormatting sqref="G8:H10">
    <cfRule type="containsErrors" dxfId="41" priority="1">
      <formula>ISERROR(G8)</formula>
    </cfRule>
  </conditionalFormatting>
  <conditionalFormatting sqref="L19:N19 L23:N23 L27:N27 L31:N31 L35:N35 L39:N39 L43:N43 L47:N47">
    <cfRule type="containsText" dxfId="40" priority="2" operator="containsText" text="არადამაკმაყოფილებელი">
      <formula>NOT(ISERROR(SEARCH("არადამაკმაყოფილებელი",L19)))</formula>
    </cfRule>
    <cfRule type="containsText" dxfId="39" priority="3" operator="containsText" text="საჭიროებს გაუმჯობესებას">
      <formula>NOT(ISERROR(SEARCH("საჭიროებს გაუმჯობესებას",L19)))</formula>
    </cfRule>
    <cfRule type="containsText" dxfId="38" priority="4" operator="containsText" text="დამაკმაყოფილებელი">
      <formula>NOT(ISERROR(SEARCH("დამაკმაყოფილებელი",L19)))</formula>
    </cfRule>
    <cfRule type="containsText" dxfId="37" priority="5" operator="containsText" text="კარგი">
      <formula>NOT(ISERROR(SEARCH("კარგი",L19)))</formula>
    </cfRule>
  </conditionalFormatting>
  <conditionalFormatting sqref="L19:N19">
    <cfRule type="containsText" dxfId="36" priority="7" operator="containsText" text="შესანიშნავი">
      <formula>NOT(ISERROR(SEARCH("შესანიშნავი",L19)))</formula>
    </cfRule>
  </conditionalFormatting>
  <conditionalFormatting sqref="L23:N23 L27:N27 L31:N31 L35:N35 L39:N39 L43:N43 L47:N47">
    <cfRule type="containsText" dxfId="35" priority="6" operator="containsText" text="შესანიშნავი">
      <formula>NOT(ISERROR(SEARCH("შესანიშნავი",L23)))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10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152400</xdr:rowOff>
                  </from>
                  <to>
                    <xdr:col>10</xdr:col>
                    <xdr:colOff>676275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Drop Down 3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10</xdr:col>
                    <xdr:colOff>676275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29</xdr:row>
                    <xdr:rowOff>152400</xdr:rowOff>
                  </from>
                  <to>
                    <xdr:col>11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33</xdr:row>
                    <xdr:rowOff>161925</xdr:rowOff>
                  </from>
                  <to>
                    <xdr:col>10</xdr:col>
                    <xdr:colOff>666750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Drop Down 6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161925</xdr:rowOff>
                  </from>
                  <to>
                    <xdr:col>10</xdr:col>
                    <xdr:colOff>676275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Drop Down 7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161925</xdr:rowOff>
                  </from>
                  <to>
                    <xdr:col>10</xdr:col>
                    <xdr:colOff>676275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Drop Down 8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161925</xdr:rowOff>
                  </from>
                  <to>
                    <xdr:col>10</xdr:col>
                    <xdr:colOff>676275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66D2E-48E3-4CBF-A317-8BB393503413}">
  <dimension ref="A1:AD63"/>
  <sheetViews>
    <sheetView workbookViewId="0"/>
  </sheetViews>
  <sheetFormatPr defaultRowHeight="15" x14ac:dyDescent="0.25"/>
  <cols>
    <col min="1" max="14" width="9" style="13"/>
    <col min="15" max="15" width="9" style="23"/>
    <col min="16" max="30" width="9" style="25"/>
    <col min="31" max="16384" width="9" style="13"/>
  </cols>
  <sheetData>
    <row r="1" spans="1:17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7" ht="15.75" x14ac:dyDescent="0.25">
      <c r="D6" s="44"/>
      <c r="E6" s="44"/>
      <c r="F6" s="44"/>
      <c r="G6" s="44"/>
      <c r="H6" s="44"/>
      <c r="I6" s="44"/>
      <c r="J6" s="44"/>
      <c r="K6" s="44"/>
      <c r="L6" s="44"/>
    </row>
    <row r="8" spans="1:17" x14ac:dyDescent="0.25">
      <c r="D8" s="41" t="s">
        <v>68</v>
      </c>
      <c r="E8" s="41"/>
      <c r="F8" s="41"/>
      <c r="G8" s="42" t="e">
        <f>O49</f>
        <v>#VALUE!</v>
      </c>
      <c r="H8" s="42"/>
      <c r="I8" s="43" t="s">
        <v>69</v>
      </c>
    </row>
    <row r="9" spans="1:17" x14ac:dyDescent="0.25">
      <c r="D9" s="41"/>
      <c r="E9" s="41"/>
      <c r="F9" s="41"/>
      <c r="G9" s="42"/>
      <c r="H9" s="42"/>
      <c r="I9" s="43"/>
    </row>
    <row r="10" spans="1:17" x14ac:dyDescent="0.25">
      <c r="D10" s="41"/>
      <c r="E10" s="41"/>
      <c r="F10" s="41"/>
      <c r="G10" s="42"/>
      <c r="H10" s="42"/>
      <c r="I10" s="43"/>
    </row>
    <row r="13" spans="1:17" x14ac:dyDescent="0.25">
      <c r="A13" s="45" t="str">
        <f>დეპარტამენტი!C11</f>
        <v>Name 5</v>
      </c>
      <c r="B13" s="45"/>
      <c r="C13" s="45"/>
      <c r="Q13" s="25" t="s">
        <v>76</v>
      </c>
    </row>
    <row r="14" spans="1:17" x14ac:dyDescent="0.25">
      <c r="A14" s="45"/>
      <c r="B14" s="45"/>
      <c r="C14" s="45"/>
    </row>
    <row r="15" spans="1:17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11"/>
      <c r="K15" s="11"/>
      <c r="L15" s="11"/>
    </row>
    <row r="16" spans="1:17" x14ac:dyDescent="0.25">
      <c r="Q16"/>
    </row>
    <row r="17" spans="1:30" s="16" customFormat="1" ht="12.75" x14ac:dyDescent="0.2">
      <c r="A17" s="15"/>
      <c r="B17" s="17" t="str">
        <f>Sheet3!A2</f>
        <v>კლინიკური კომპეტენცია: კლინიკური ცოდნისა და უნარების გამოყენების უნარი პაციენტის მოვლაში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O17" s="2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B18" s="21"/>
      <c r="C18" s="14"/>
      <c r="D18" s="14"/>
      <c r="E18" s="14"/>
      <c r="F18" s="14"/>
      <c r="G18" s="14"/>
      <c r="H18" s="14"/>
      <c r="I18" s="14"/>
    </row>
    <row r="19" spans="1:30" x14ac:dyDescent="0.25">
      <c r="B19" s="21">
        <v>1</v>
      </c>
      <c r="C19" s="14"/>
      <c r="D19" s="14"/>
      <c r="E19" s="14"/>
      <c r="F19" s="14"/>
      <c r="G19" s="14"/>
      <c r="H19" s="14"/>
      <c r="I19" s="14"/>
      <c r="L19" s="40" t="str">
        <f>IF(B19=2,Sheet3!D2,IF(B19=3,Sheet3!D3,IF(B19=4,Sheet3!D4,IF(B19=5,Sheet3!D5,IF(B19=6,Sheet3!D6,"")))))</f>
        <v/>
      </c>
      <c r="M19" s="40"/>
      <c r="N19" s="40"/>
      <c r="O19" s="23" t="str">
        <f>IF(L19="შესანიშნავი",Sheet3!G2,IF(L19="კარგი",Sheet3!G3,IF(L19="დამაკმაყოფილებელი",Sheet3!G4,IF(L19="საჭიროებს გაუმჯობესებას",Sheet3!G5,IF(L19="არადამაკმაყოფილებელი",Sheet3!G6,"")))))</f>
        <v/>
      </c>
      <c r="P19" s="25" t="str">
        <f>IF(L19="შესანიშნავი",5,IF(L19="კარგი",4,IF(L19="დამაკმაყოფილებელი",3,IF(L19="საჭიროებს გაუმჯობესებას",2,IF(L19="არადამაკმაყოფილებელი",1,"")))))</f>
        <v/>
      </c>
      <c r="Q19" s="25" t="s">
        <v>10</v>
      </c>
      <c r="T19" s="25" t="str">
        <f>P19</f>
        <v/>
      </c>
    </row>
    <row r="21" spans="1:30" s="16" customFormat="1" ht="12.75" x14ac:dyDescent="0.2">
      <c r="A21" s="15"/>
      <c r="B21" s="17" t="str">
        <f>Sheet3!A8</f>
        <v>პაციენტის მოვლა: პაციენტის მოვლის ხარისხის და უსაფრთხოების უზრუნველყოფის უნარი</v>
      </c>
      <c r="C21" s="17"/>
      <c r="D21" s="17"/>
      <c r="E21" s="17"/>
      <c r="F21" s="17"/>
      <c r="G21" s="17"/>
      <c r="H21" s="17"/>
      <c r="I21" s="17"/>
      <c r="J21" s="17"/>
      <c r="K21" s="18"/>
      <c r="L21" s="18"/>
      <c r="O21" s="2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B22" s="22"/>
    </row>
    <row r="23" spans="1:30" x14ac:dyDescent="0.25">
      <c r="B23" s="22">
        <v>1</v>
      </c>
      <c r="L23" s="40" t="str">
        <f>IF(B23=2,Sheet3!D2,IF(B23=3,Sheet3!D3,IF(B23=4,Sheet3!D4,IF(B23=5,Sheet3!D5,IF(B23=6,Sheet3!D6,"")))))</f>
        <v/>
      </c>
      <c r="M23" s="40"/>
      <c r="N23" s="40"/>
      <c r="O23" s="23" t="str">
        <f>IF(L23="შესანიშნავი",Sheet3!G8,IF(L23="კარგი",Sheet3!G9,IF(L23="დამაკმაყოფილებელი",Sheet3!G10,IF(L23="საჭიროებს გაუმჯობესებას",Sheet3!G11,IF(L23="არადამაკმაყოფილებელი",Sheet3!G12,"")))))</f>
        <v/>
      </c>
      <c r="P23" s="25" t="str">
        <f>IF(L23="შესანიშნავი",5,IF(L23="კარგი",4,IF(L23="დამაკმაყოფილებელი",3,IF(L23="საჭიროებს გაუმჯობესებას",2,IF(L23="არადამაკმაყოფილებელი",1,"")))))</f>
        <v/>
      </c>
      <c r="Q23" s="25" t="s">
        <v>11</v>
      </c>
      <c r="T23" s="25" t="str">
        <f>P23</f>
        <v/>
      </c>
    </row>
    <row r="25" spans="1:30" x14ac:dyDescent="0.25">
      <c r="A25" s="15"/>
      <c r="B25" s="17" t="str">
        <f>Sheet3!A14</f>
        <v>კომუნიკაციის უნარი: პაციენტებთან, ოჯახის წევრებთან და პერსონალთან ეფექტური კომუნიკაციის უნარი</v>
      </c>
      <c r="C25" s="20"/>
      <c r="D25" s="20"/>
      <c r="E25" s="20"/>
      <c r="F25" s="20"/>
      <c r="G25" s="20"/>
      <c r="H25" s="20"/>
      <c r="I25" s="20"/>
      <c r="J25" s="20"/>
      <c r="K25" s="19"/>
      <c r="L25" s="19"/>
    </row>
    <row r="26" spans="1:30" x14ac:dyDescent="0.25">
      <c r="B26" s="22"/>
    </row>
    <row r="27" spans="1:30" x14ac:dyDescent="0.25">
      <c r="B27" s="22">
        <v>1</v>
      </c>
      <c r="L27" s="40" t="str">
        <f>IF(B27=2,Sheet3!D2,IF(B27=3,Sheet3!D3,IF(B27=4,Sheet3!D4,IF(B27=5,Sheet3!D5,IF(B27=6,Sheet3!D6,"")))))</f>
        <v/>
      </c>
      <c r="M27" s="40"/>
      <c r="N27" s="40"/>
      <c r="O27" s="23" t="str">
        <f>IF(L27="შესანიშნავი",Sheet3!G14,IF(L27="კარგი",Sheet3!G15,IF(L27="დამაკმაყოფილებელი",Sheet3!G16,IF(L27="საჭიროებს გაუმჯობესებას",Sheet3!G17,IF(L27="არადამაკმაყოფილებელი",Sheet3!G18,"")))))</f>
        <v/>
      </c>
      <c r="P27" s="25" t="str">
        <f>IF(L27="შესანიშნავი",5,IF(L27="კარგი",4,IF(L27="დამაკმაყოფილებელი",3,IF(L27="საჭიროებს გაუმჯობესებას",2,IF(L27="არადამაკმაყოფილებელი",1,"")))))</f>
        <v/>
      </c>
      <c r="Q27" s="25" t="s">
        <v>17</v>
      </c>
      <c r="T27" s="25" t="str">
        <f>P27</f>
        <v/>
      </c>
    </row>
    <row r="29" spans="1:30" x14ac:dyDescent="0.25">
      <c r="A29" s="15"/>
      <c r="B29" s="17" t="str">
        <f>Sheet3!A20</f>
        <v>პროფესიონალიზმი: ეთიკური სტანდარტების დაცვა, საიმედოობა და პროფესიული ქცევა</v>
      </c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30" x14ac:dyDescent="0.25">
      <c r="B30" s="22"/>
    </row>
    <row r="31" spans="1:30" x14ac:dyDescent="0.25">
      <c r="B31" s="22">
        <v>1</v>
      </c>
      <c r="L31" s="40" t="str">
        <f>IF(B31=2,Sheet3!D2,IF(B31=3,Sheet3!D3,IF(B31=4,Sheet3!D4,IF(B31=5,Sheet3!D5,IF(B31=6,Sheet3!D6,"")))))</f>
        <v/>
      </c>
      <c r="M31" s="40"/>
      <c r="N31" s="40"/>
      <c r="O31" s="23" t="str">
        <f>IF(L31="შესანიშნავი",Sheet3!G20,IF(L31="კარგი",Sheet3!G21,IF(L31="დამაკმაყოფილებელი",Sheet3!G22,IF(L31="საჭიროებს გაუმჯობესებას",Sheet3!G23,IF(L31="არადამაკმაყოფილებელი",Sheet3!G24,"")))))</f>
        <v/>
      </c>
      <c r="P31" s="25" t="str">
        <f>IF(L31="შესანიშნავი",5,IF(L31="კარგი",4,IF(L31="დამაკმაყოფილებელი",3,IF(L31="საჭიროებს გაუმჯობესებას",2,IF(L31="არადამაკმაყოფილებელი",1,"")))))</f>
        <v/>
      </c>
      <c r="Q31" s="25" t="s">
        <v>23</v>
      </c>
      <c r="T31" s="25" t="str">
        <f>P31</f>
        <v/>
      </c>
    </row>
    <row r="33" spans="1:20" x14ac:dyDescent="0.25">
      <c r="A33" s="15"/>
      <c r="B33" s="17" t="str">
        <f>Sheet3!A26</f>
        <v>გუნდური მუშაობა/კოოპერაცია: მულტიდისციპლინურ გუნდში ეფექტური მუშაობის უნარები</v>
      </c>
      <c r="C33" s="20"/>
      <c r="D33" s="20"/>
      <c r="E33" s="20"/>
      <c r="F33" s="20"/>
      <c r="G33" s="20"/>
      <c r="H33" s="20"/>
      <c r="I33" s="20"/>
      <c r="J33" s="20"/>
      <c r="K33" s="20"/>
      <c r="L33" s="19"/>
    </row>
    <row r="34" spans="1:20" x14ac:dyDescent="0.25">
      <c r="B34" s="22"/>
    </row>
    <row r="35" spans="1:20" x14ac:dyDescent="0.25">
      <c r="B35" s="22">
        <v>1</v>
      </c>
      <c r="L35" s="40" t="str">
        <f>IF(B35=2,Sheet3!D2,IF(B35=3,Sheet3!D3,IF(B35=4,Sheet3!D4,IF(B35=5,Sheet3!D5,IF(B35=6,Sheet3!D6,"")))))</f>
        <v/>
      </c>
      <c r="M35" s="40"/>
      <c r="N35" s="40"/>
      <c r="O35" s="23" t="str">
        <f>IF(L35="შესანიშნავი",Sheet3!G26,IF(L35="კარგი",Sheet3!G27,IF(L35="დამაკმაყოფილებელი",Sheet3!G28,IF(L35="საჭიროებს გაუმჯობესებას",Sheet3!G29,IF(L35="არადამაკმაყოფილებელი",Sheet3!G30,"")))))</f>
        <v/>
      </c>
      <c r="P35" s="25" t="str">
        <f>IF(L35="შესანიშნავი",5,IF(L35="კარგი",4,IF(L35="დამაკმაყოფილებელი",3,IF(L35="საჭიროებს გაუმჯობესებას",2,IF(L35="არადამაკმაყოფილებელი",1,"")))))</f>
        <v/>
      </c>
      <c r="Q35" s="25" t="s">
        <v>70</v>
      </c>
      <c r="T35" s="25" t="str">
        <f>P35</f>
        <v/>
      </c>
    </row>
    <row r="37" spans="1:20" x14ac:dyDescent="0.25">
      <c r="A37" s="15"/>
      <c r="B37" s="17" t="str">
        <f>Sheet3!A32</f>
        <v>უწყვეტი განათლება/განვითარება: უწყვეტი პროფესიული განვითარების უნარები</v>
      </c>
      <c r="C37" s="20"/>
      <c r="D37" s="20"/>
      <c r="E37" s="20"/>
      <c r="F37" s="20"/>
      <c r="G37" s="20"/>
      <c r="H37" s="20"/>
      <c r="I37" s="20"/>
      <c r="J37" s="20"/>
      <c r="K37" s="20"/>
      <c r="L37" s="19"/>
    </row>
    <row r="38" spans="1:20" x14ac:dyDescent="0.25">
      <c r="B38" s="22"/>
    </row>
    <row r="39" spans="1:20" x14ac:dyDescent="0.25">
      <c r="B39" s="22">
        <v>1</v>
      </c>
      <c r="L39" s="40" t="str">
        <f>IF(B39=2,Sheet3!D2,IF(B39=3,Sheet3!D3,IF(B39=4,Sheet3!D4,IF(B39=5,Sheet3!D5,IF(B39=6,Sheet3!D6,"")))))</f>
        <v/>
      </c>
      <c r="M39" s="40"/>
      <c r="N39" s="40"/>
      <c r="O39" s="23" t="str">
        <f>IF(L39="შესანიშნავი",Sheet3!G32,IF(L39="კარგი",Sheet3!G33,IF(L39="დამაკმაყოფილებელი",Sheet3!G34,IF(L39="საჭიროებს გაუმჯობესებას",Sheet3!G35,IF(L39="არადამაკმაყოფილებელი",Sheet3!G36,"")))))</f>
        <v/>
      </c>
      <c r="P39" s="25" t="str">
        <f>IF(L39="შესანიშნავი",5,IF(L39="კარგი",4,IF(L39="დამაკმაყოფილებელი",3,IF(L39="საჭიროებს გაუმჯობესებას",2,IF(L39="არადამაკმაყოფილებელი",1,"")))))</f>
        <v/>
      </c>
      <c r="Q39" s="25" t="s">
        <v>71</v>
      </c>
      <c r="T39" s="25" t="str">
        <f>P39</f>
        <v/>
      </c>
    </row>
    <row r="41" spans="1:20" x14ac:dyDescent="0.25">
      <c r="A41" s="15"/>
      <c r="B41" s="17" t="str">
        <f>Sheet3!A38</f>
        <v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20" x14ac:dyDescent="0.25">
      <c r="B42" s="22"/>
    </row>
    <row r="43" spans="1:20" x14ac:dyDescent="0.25">
      <c r="B43" s="22">
        <v>1</v>
      </c>
      <c r="L43" s="40" t="str">
        <f>IF(B43=2,Sheet3!D2,IF(B43=3,Sheet3!D3,IF(B43=4,Sheet3!D4,IF(B43=5,Sheet3!D5,IF(B43=6,Sheet3!D6,"")))))</f>
        <v/>
      </c>
      <c r="M43" s="40"/>
      <c r="N43" s="40"/>
      <c r="O43" s="23" t="str">
        <f>IF(L43="შესანიშნავი",Sheet3!G38,IF(L43="კარგი",Sheet3!G39,IF(L43="დამაკმაყოფილებელი",Sheet3!G40,IF(L43="საჭიროებს გაუმჯობესებას",Sheet3!G41,IF(L43="არადამაკმაყოფილებელი",Sheet3!G42,"")))))</f>
        <v/>
      </c>
      <c r="P43" s="25" t="str">
        <f>IF(L43="შესანიშნავი",5,IF(L43="კარგი",4,IF(L43="დამაკმაყოფილებელი",3,IF(L43="საჭიროებს გაუმჯობესებას",2,IF(L43="არადამაკმაყოფილებელი",1,"")))))</f>
        <v/>
      </c>
      <c r="Q43" s="25" t="s">
        <v>40</v>
      </c>
      <c r="T43" s="25" t="str">
        <f>P43</f>
        <v/>
      </c>
    </row>
    <row r="45" spans="1:20" x14ac:dyDescent="0.25">
      <c r="A45" s="15"/>
      <c r="B45" s="17" t="str">
        <f>Sheet3!A44</f>
        <v>ადმინისტრირება: დოკუმენტაციის წარმოების და ადმინისტრაციული ამოცანების შესრულებისის უნარები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</row>
    <row r="46" spans="1:20" x14ac:dyDescent="0.25">
      <c r="B46" s="22"/>
    </row>
    <row r="47" spans="1:20" x14ac:dyDescent="0.25">
      <c r="B47" s="22">
        <v>1</v>
      </c>
      <c r="L47" s="40" t="str">
        <f>IF(B47=2,Sheet3!D2,IF(B47=3,Sheet3!D3,IF(B47=4,Sheet3!D4,IF(B47=5,Sheet3!D5,IF(B47=6,Sheet3!D6,"")))))</f>
        <v/>
      </c>
      <c r="M47" s="40"/>
      <c r="N47" s="40"/>
      <c r="O47" s="23" t="str">
        <f>IF(L47="შესანიშნავი",Sheet3!G44,IF(L47="კარგი",Sheet3!G45,IF(L47="დამაკმაყოფილებელი",Sheet3!G46,IF(L47="საჭიროებს გაუმჯობესებას",Sheet3!G47,IF(L47="არადამაკმაყოფილებელი",Sheet3!G48,"")))))</f>
        <v/>
      </c>
      <c r="P47" s="25" t="str">
        <f>IF(L47="შესანიშნავი",5,IF(L47="კარგი",4,IF(L47="დამაკმაყოფილებელი",3,IF(L47="საჭიროებს გაუმჯობესებას",2,IF(L47="არადამაკმაყოფილებელი",1,"")))))</f>
        <v/>
      </c>
      <c r="Q47" s="25" t="s">
        <v>49</v>
      </c>
      <c r="T47" s="25" t="str">
        <f>P47</f>
        <v/>
      </c>
    </row>
    <row r="49" spans="1:15" x14ac:dyDescent="0.25">
      <c r="O49" s="23" t="e">
        <f>O19+O23+O27+O31+O35+O39+O43+O47</f>
        <v>#VALUE!</v>
      </c>
    </row>
    <row r="63" spans="1:15" x14ac:dyDescent="0.25">
      <c r="A63" s="39" t="s">
        <v>72</v>
      </c>
      <c r="B63" s="39"/>
      <c r="C63" s="39"/>
      <c r="D63" s="39"/>
      <c r="E63" s="39"/>
      <c r="F63" s="39"/>
      <c r="G63" s="39"/>
      <c r="H63" s="39"/>
      <c r="I63" s="39"/>
      <c r="J63" s="11"/>
      <c r="K63" s="11"/>
      <c r="L63" s="11"/>
    </row>
  </sheetData>
  <mergeCells count="16">
    <mergeCell ref="A13:C14"/>
    <mergeCell ref="C1:N4"/>
    <mergeCell ref="D6:L6"/>
    <mergeCell ref="D8:F10"/>
    <mergeCell ref="G8:H10"/>
    <mergeCell ref="I8:I10"/>
    <mergeCell ref="L39:N39"/>
    <mergeCell ref="L43:N43"/>
    <mergeCell ref="L47:N47"/>
    <mergeCell ref="A63:I63"/>
    <mergeCell ref="A15:I15"/>
    <mergeCell ref="L19:N19"/>
    <mergeCell ref="L23:N23"/>
    <mergeCell ref="L27:N27"/>
    <mergeCell ref="L31:N31"/>
    <mergeCell ref="L35:N35"/>
  </mergeCells>
  <conditionalFormatting sqref="G8:H10">
    <cfRule type="containsErrors" dxfId="34" priority="1">
      <formula>ISERROR(G8)</formula>
    </cfRule>
  </conditionalFormatting>
  <conditionalFormatting sqref="L19:N19 L23:N23 L27:N27 L31:N31 L35:N35 L39:N39 L43:N43 L47:N47">
    <cfRule type="containsText" dxfId="33" priority="2" operator="containsText" text="არადამაკმაყოფილებელი">
      <formula>NOT(ISERROR(SEARCH("არადამაკმაყოფილებელი",L19)))</formula>
    </cfRule>
    <cfRule type="containsText" dxfId="32" priority="3" operator="containsText" text="საჭიროებს გაუმჯობესებას">
      <formula>NOT(ISERROR(SEARCH("საჭიროებს გაუმჯობესებას",L19)))</formula>
    </cfRule>
    <cfRule type="containsText" dxfId="31" priority="4" operator="containsText" text="დამაკმაყოფილებელი">
      <formula>NOT(ISERROR(SEARCH("დამაკმაყოფილებელი",L19)))</formula>
    </cfRule>
    <cfRule type="containsText" dxfId="30" priority="5" operator="containsText" text="კარგი">
      <formula>NOT(ISERROR(SEARCH("კარგი",L19)))</formula>
    </cfRule>
  </conditionalFormatting>
  <conditionalFormatting sqref="L19:N19">
    <cfRule type="containsText" dxfId="29" priority="7" operator="containsText" text="შესანიშნავი">
      <formula>NOT(ISERROR(SEARCH("შესანიშნავი",L19)))</formula>
    </cfRule>
  </conditionalFormatting>
  <conditionalFormatting sqref="L23:N23 L27:N27 L31:N31 L35:N35 L39:N39 L43:N43 L47:N47">
    <cfRule type="containsText" dxfId="28" priority="6" operator="containsText" text="შესანიშნავი">
      <formula>NOT(ISERROR(SEARCH("შესანიშნავი",L23)))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10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152400</xdr:rowOff>
                  </from>
                  <to>
                    <xdr:col>10</xdr:col>
                    <xdr:colOff>676275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Drop Down 3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10</xdr:col>
                    <xdr:colOff>676275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29</xdr:row>
                    <xdr:rowOff>152400</xdr:rowOff>
                  </from>
                  <to>
                    <xdr:col>11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33</xdr:row>
                    <xdr:rowOff>161925</xdr:rowOff>
                  </from>
                  <to>
                    <xdr:col>10</xdr:col>
                    <xdr:colOff>666750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Drop Down 6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161925</xdr:rowOff>
                  </from>
                  <to>
                    <xdr:col>10</xdr:col>
                    <xdr:colOff>676275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Drop Down 7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161925</xdr:rowOff>
                  </from>
                  <to>
                    <xdr:col>10</xdr:col>
                    <xdr:colOff>676275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Drop Down 8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161925</xdr:rowOff>
                  </from>
                  <to>
                    <xdr:col>10</xdr:col>
                    <xdr:colOff>676275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56A3-9D90-432E-9859-25FFB13F28C5}">
  <dimension ref="A1:AD63"/>
  <sheetViews>
    <sheetView workbookViewId="0"/>
  </sheetViews>
  <sheetFormatPr defaultRowHeight="15" x14ac:dyDescent="0.25"/>
  <cols>
    <col min="1" max="14" width="9" style="13"/>
    <col min="15" max="15" width="9" style="23"/>
    <col min="16" max="30" width="9" style="25"/>
    <col min="31" max="16384" width="9" style="13"/>
  </cols>
  <sheetData>
    <row r="1" spans="1:17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7" ht="15.75" x14ac:dyDescent="0.25">
      <c r="D6" s="44"/>
      <c r="E6" s="44"/>
      <c r="F6" s="44"/>
      <c r="G6" s="44"/>
      <c r="H6" s="44"/>
      <c r="I6" s="44"/>
      <c r="J6" s="44"/>
      <c r="K6" s="44"/>
      <c r="L6" s="44"/>
    </row>
    <row r="8" spans="1:17" x14ac:dyDescent="0.25">
      <c r="D8" s="41" t="s">
        <v>68</v>
      </c>
      <c r="E8" s="41"/>
      <c r="F8" s="41"/>
      <c r="G8" s="42" t="e">
        <f>O49</f>
        <v>#VALUE!</v>
      </c>
      <c r="H8" s="42"/>
      <c r="I8" s="43" t="s">
        <v>69</v>
      </c>
    </row>
    <row r="9" spans="1:17" x14ac:dyDescent="0.25">
      <c r="D9" s="41"/>
      <c r="E9" s="41"/>
      <c r="F9" s="41"/>
      <c r="G9" s="42"/>
      <c r="H9" s="42"/>
      <c r="I9" s="43"/>
    </row>
    <row r="10" spans="1:17" x14ac:dyDescent="0.25">
      <c r="D10" s="41"/>
      <c r="E10" s="41"/>
      <c r="F10" s="41"/>
      <c r="G10" s="42"/>
      <c r="H10" s="42"/>
      <c r="I10" s="43"/>
    </row>
    <row r="13" spans="1:17" x14ac:dyDescent="0.25">
      <c r="A13" s="45" t="str">
        <f>დეპარტამენტი!C12</f>
        <v>Name 6</v>
      </c>
      <c r="B13" s="45"/>
      <c r="C13" s="45"/>
      <c r="Q13" s="25" t="s">
        <v>76</v>
      </c>
    </row>
    <row r="14" spans="1:17" x14ac:dyDescent="0.25">
      <c r="A14" s="45"/>
      <c r="B14" s="45"/>
      <c r="C14" s="45"/>
    </row>
    <row r="15" spans="1:17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11"/>
      <c r="K15" s="11"/>
      <c r="L15" s="11"/>
    </row>
    <row r="16" spans="1:17" x14ac:dyDescent="0.25">
      <c r="Q16"/>
    </row>
    <row r="17" spans="1:30" s="16" customFormat="1" ht="12.75" x14ac:dyDescent="0.2">
      <c r="A17" s="15"/>
      <c r="B17" s="17" t="str">
        <f>Sheet3!A2</f>
        <v>კლინიკური კომპეტენცია: კლინიკური ცოდნისა და უნარების გამოყენების უნარი პაციენტის მოვლაში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O17" s="2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B18" s="21"/>
      <c r="C18" s="14"/>
      <c r="D18" s="14"/>
      <c r="E18" s="14"/>
      <c r="F18" s="14"/>
      <c r="G18" s="14"/>
      <c r="H18" s="14"/>
      <c r="I18" s="14"/>
    </row>
    <row r="19" spans="1:30" x14ac:dyDescent="0.25">
      <c r="B19" s="21">
        <v>1</v>
      </c>
      <c r="C19" s="14"/>
      <c r="D19" s="14"/>
      <c r="E19" s="14"/>
      <c r="F19" s="14"/>
      <c r="G19" s="14"/>
      <c r="H19" s="14"/>
      <c r="I19" s="14"/>
      <c r="L19" s="40" t="str">
        <f>IF(B19=2,Sheet3!D2,IF(B19=3,Sheet3!D3,IF(B19=4,Sheet3!D4,IF(B19=5,Sheet3!D5,IF(B19=6,Sheet3!D6,"")))))</f>
        <v/>
      </c>
      <c r="M19" s="40"/>
      <c r="N19" s="40"/>
      <c r="O19" s="23" t="str">
        <f>IF(L19="შესანიშნავი",Sheet3!G2,IF(L19="კარგი",Sheet3!G3,IF(L19="დამაკმაყოფილებელი",Sheet3!G4,IF(L19="საჭიროებს გაუმჯობესებას",Sheet3!G5,IF(L19="არადამაკმაყოფილებელი",Sheet3!G6,"")))))</f>
        <v/>
      </c>
      <c r="P19" s="25" t="str">
        <f>IF(L19="შესანიშნავი",5,IF(L19="კარგი",4,IF(L19="დამაკმაყოფილებელი",3,IF(L19="საჭიროებს გაუმჯობესებას",2,IF(L19="არადამაკმაყოფილებელი",1,"")))))</f>
        <v/>
      </c>
      <c r="Q19" s="25" t="s">
        <v>10</v>
      </c>
      <c r="T19" s="25" t="str">
        <f>P19</f>
        <v/>
      </c>
    </row>
    <row r="21" spans="1:30" s="16" customFormat="1" ht="12.75" x14ac:dyDescent="0.2">
      <c r="A21" s="15"/>
      <c r="B21" s="17" t="str">
        <f>Sheet3!A8</f>
        <v>პაციენტის მოვლა: პაციენტის მოვლის ხარისხის და უსაფრთხოების უზრუნველყოფის უნარი</v>
      </c>
      <c r="C21" s="17"/>
      <c r="D21" s="17"/>
      <c r="E21" s="17"/>
      <c r="F21" s="17"/>
      <c r="G21" s="17"/>
      <c r="H21" s="17"/>
      <c r="I21" s="17"/>
      <c r="J21" s="17"/>
      <c r="K21" s="18"/>
      <c r="L21" s="18"/>
      <c r="O21" s="2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B22" s="22"/>
    </row>
    <row r="23" spans="1:30" x14ac:dyDescent="0.25">
      <c r="B23" s="22">
        <v>1</v>
      </c>
      <c r="L23" s="40" t="str">
        <f>IF(B23=2,Sheet3!D2,IF(B23=3,Sheet3!D3,IF(B23=4,Sheet3!D4,IF(B23=5,Sheet3!D5,IF(B23=6,Sheet3!D6,"")))))</f>
        <v/>
      </c>
      <c r="M23" s="40"/>
      <c r="N23" s="40"/>
      <c r="O23" s="23" t="str">
        <f>IF(L23="შესანიშნავი",Sheet3!G8,IF(L23="კარგი",Sheet3!G9,IF(L23="დამაკმაყოფილებელი",Sheet3!G10,IF(L23="საჭიროებს გაუმჯობესებას",Sheet3!G11,IF(L23="არადამაკმაყოფილებელი",Sheet3!G12,"")))))</f>
        <v/>
      </c>
      <c r="P23" s="25" t="str">
        <f>IF(L23="შესანიშნავი",5,IF(L23="კარგი",4,IF(L23="დამაკმაყოფილებელი",3,IF(L23="საჭიროებს გაუმჯობესებას",2,IF(L23="არადამაკმაყოფილებელი",1,"")))))</f>
        <v/>
      </c>
      <c r="Q23" s="25" t="s">
        <v>11</v>
      </c>
      <c r="T23" s="25" t="str">
        <f>P23</f>
        <v/>
      </c>
    </row>
    <row r="25" spans="1:30" x14ac:dyDescent="0.25">
      <c r="A25" s="15"/>
      <c r="B25" s="17" t="str">
        <f>Sheet3!A14</f>
        <v>კომუნიკაციის უნარი: პაციენტებთან, ოჯახის წევრებთან და პერსონალთან ეფექტური კომუნიკაციის უნარი</v>
      </c>
      <c r="C25" s="20"/>
      <c r="D25" s="20"/>
      <c r="E25" s="20"/>
      <c r="F25" s="20"/>
      <c r="G25" s="20"/>
      <c r="H25" s="20"/>
      <c r="I25" s="20"/>
      <c r="J25" s="20"/>
      <c r="K25" s="19"/>
      <c r="L25" s="19"/>
    </row>
    <row r="26" spans="1:30" x14ac:dyDescent="0.25">
      <c r="B26" s="22"/>
    </row>
    <row r="27" spans="1:30" x14ac:dyDescent="0.25">
      <c r="B27" s="22">
        <v>1</v>
      </c>
      <c r="L27" s="40" t="str">
        <f>IF(B27=2,Sheet3!D2,IF(B27=3,Sheet3!D3,IF(B27=4,Sheet3!D4,IF(B27=5,Sheet3!D5,IF(B27=6,Sheet3!D6,"")))))</f>
        <v/>
      </c>
      <c r="M27" s="40"/>
      <c r="N27" s="40"/>
      <c r="O27" s="23" t="str">
        <f>IF(L27="შესანიშნავი",Sheet3!G14,IF(L27="კარგი",Sheet3!G15,IF(L27="დამაკმაყოფილებელი",Sheet3!G16,IF(L27="საჭიროებს გაუმჯობესებას",Sheet3!G17,IF(L27="არადამაკმაყოფილებელი",Sheet3!G18,"")))))</f>
        <v/>
      </c>
      <c r="P27" s="25" t="str">
        <f>IF(L27="შესანიშნავი",5,IF(L27="კარგი",4,IF(L27="დამაკმაყოფილებელი",3,IF(L27="საჭიროებს გაუმჯობესებას",2,IF(L27="არადამაკმაყოფილებელი",1,"")))))</f>
        <v/>
      </c>
      <c r="Q27" s="25" t="s">
        <v>17</v>
      </c>
      <c r="T27" s="25" t="str">
        <f>P27</f>
        <v/>
      </c>
    </row>
    <row r="29" spans="1:30" x14ac:dyDescent="0.25">
      <c r="A29" s="15"/>
      <c r="B29" s="17" t="str">
        <f>Sheet3!A20</f>
        <v>პროფესიონალიზმი: ეთიკური სტანდარტების დაცვა, საიმედოობა და პროფესიული ქცევა</v>
      </c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30" x14ac:dyDescent="0.25">
      <c r="B30" s="22"/>
    </row>
    <row r="31" spans="1:30" x14ac:dyDescent="0.25">
      <c r="B31" s="22">
        <v>1</v>
      </c>
      <c r="L31" s="40" t="str">
        <f>IF(B31=2,Sheet3!D2,IF(B31=3,Sheet3!D3,IF(B31=4,Sheet3!D4,IF(B31=5,Sheet3!D5,IF(B31=6,Sheet3!D6,"")))))</f>
        <v/>
      </c>
      <c r="M31" s="40"/>
      <c r="N31" s="40"/>
      <c r="O31" s="23" t="str">
        <f>IF(L31="შესანიშნავი",Sheet3!G20,IF(L31="კარგი",Sheet3!G21,IF(L31="დამაკმაყოფილებელი",Sheet3!G22,IF(L31="საჭიროებს გაუმჯობესებას",Sheet3!G23,IF(L31="არადამაკმაყოფილებელი",Sheet3!G24,"")))))</f>
        <v/>
      </c>
      <c r="P31" s="25" t="str">
        <f>IF(L31="შესანიშნავი",5,IF(L31="კარგი",4,IF(L31="დამაკმაყოფილებელი",3,IF(L31="საჭიროებს გაუმჯობესებას",2,IF(L31="არადამაკმაყოფილებელი",1,"")))))</f>
        <v/>
      </c>
      <c r="Q31" s="25" t="s">
        <v>23</v>
      </c>
      <c r="T31" s="25" t="str">
        <f>P31</f>
        <v/>
      </c>
    </row>
    <row r="33" spans="1:20" x14ac:dyDescent="0.25">
      <c r="A33" s="15"/>
      <c r="B33" s="17" t="str">
        <f>Sheet3!A26</f>
        <v>გუნდური მუშაობა/კოოპერაცია: მულტიდისციპლინურ გუნდში ეფექტური მუშაობის უნარები</v>
      </c>
      <c r="C33" s="20"/>
      <c r="D33" s="20"/>
      <c r="E33" s="20"/>
      <c r="F33" s="20"/>
      <c r="G33" s="20"/>
      <c r="H33" s="20"/>
      <c r="I33" s="20"/>
      <c r="J33" s="20"/>
      <c r="K33" s="20"/>
      <c r="L33" s="19"/>
    </row>
    <row r="34" spans="1:20" x14ac:dyDescent="0.25">
      <c r="B34" s="22"/>
    </row>
    <row r="35" spans="1:20" x14ac:dyDescent="0.25">
      <c r="B35" s="22">
        <v>1</v>
      </c>
      <c r="L35" s="40" t="str">
        <f>IF(B35=2,Sheet3!D2,IF(B35=3,Sheet3!D3,IF(B35=4,Sheet3!D4,IF(B35=5,Sheet3!D5,IF(B35=6,Sheet3!D6,"")))))</f>
        <v/>
      </c>
      <c r="M35" s="40"/>
      <c r="N35" s="40"/>
      <c r="O35" s="23" t="str">
        <f>IF(L35="შესანიშნავი",Sheet3!G26,IF(L35="კარგი",Sheet3!G27,IF(L35="დამაკმაყოფილებელი",Sheet3!G28,IF(L35="საჭიროებს გაუმჯობესებას",Sheet3!G29,IF(L35="არადამაკმაყოფილებელი",Sheet3!G30,"")))))</f>
        <v/>
      </c>
      <c r="P35" s="25" t="str">
        <f>IF(L35="შესანიშნავი",5,IF(L35="კარგი",4,IF(L35="დამაკმაყოფილებელი",3,IF(L35="საჭიროებს გაუმჯობესებას",2,IF(L35="არადამაკმაყოფილებელი",1,"")))))</f>
        <v/>
      </c>
      <c r="Q35" s="25" t="s">
        <v>70</v>
      </c>
      <c r="T35" s="25" t="str">
        <f>P35</f>
        <v/>
      </c>
    </row>
    <row r="37" spans="1:20" x14ac:dyDescent="0.25">
      <c r="A37" s="15"/>
      <c r="B37" s="17" t="str">
        <f>Sheet3!A32</f>
        <v>უწყვეტი განათლება/განვითარება: უწყვეტი პროფესიული განვითარების უნარები</v>
      </c>
      <c r="C37" s="20"/>
      <c r="D37" s="20"/>
      <c r="E37" s="20"/>
      <c r="F37" s="20"/>
      <c r="G37" s="20"/>
      <c r="H37" s="20"/>
      <c r="I37" s="20"/>
      <c r="J37" s="20"/>
      <c r="K37" s="20"/>
      <c r="L37" s="19"/>
    </row>
    <row r="38" spans="1:20" x14ac:dyDescent="0.25">
      <c r="B38" s="22"/>
    </row>
    <row r="39" spans="1:20" x14ac:dyDescent="0.25">
      <c r="B39" s="22">
        <v>1</v>
      </c>
      <c r="L39" s="40" t="str">
        <f>IF(B39=2,Sheet3!D2,IF(B39=3,Sheet3!D3,IF(B39=4,Sheet3!D4,IF(B39=5,Sheet3!D5,IF(B39=6,Sheet3!D6,"")))))</f>
        <v/>
      </c>
      <c r="M39" s="40"/>
      <c r="N39" s="40"/>
      <c r="O39" s="23" t="str">
        <f>IF(L39="შესანიშნავი",Sheet3!G32,IF(L39="კარგი",Sheet3!G33,IF(L39="დამაკმაყოფილებელი",Sheet3!G34,IF(L39="საჭიროებს გაუმჯობესებას",Sheet3!G35,IF(L39="არადამაკმაყოფილებელი",Sheet3!G36,"")))))</f>
        <v/>
      </c>
      <c r="P39" s="25" t="str">
        <f>IF(L39="შესანიშნავი",5,IF(L39="კარგი",4,IF(L39="დამაკმაყოფილებელი",3,IF(L39="საჭიროებს გაუმჯობესებას",2,IF(L39="არადამაკმაყოფილებელი",1,"")))))</f>
        <v/>
      </c>
      <c r="Q39" s="25" t="s">
        <v>71</v>
      </c>
      <c r="T39" s="25" t="str">
        <f>P39</f>
        <v/>
      </c>
    </row>
    <row r="41" spans="1:20" x14ac:dyDescent="0.25">
      <c r="A41" s="15"/>
      <c r="B41" s="17" t="str">
        <f>Sheet3!A38</f>
        <v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20" x14ac:dyDescent="0.25">
      <c r="B42" s="22"/>
    </row>
    <row r="43" spans="1:20" x14ac:dyDescent="0.25">
      <c r="B43" s="22">
        <v>1</v>
      </c>
      <c r="L43" s="40" t="str">
        <f>IF(B43=2,Sheet3!D2,IF(B43=3,Sheet3!D3,IF(B43=4,Sheet3!D4,IF(B43=5,Sheet3!D5,IF(B43=6,Sheet3!D6,"")))))</f>
        <v/>
      </c>
      <c r="M43" s="40"/>
      <c r="N43" s="40"/>
      <c r="O43" s="23" t="str">
        <f>IF(L43="შესანიშნავი",Sheet3!G38,IF(L43="კარგი",Sheet3!G39,IF(L43="დამაკმაყოფილებელი",Sheet3!G40,IF(L43="საჭიროებს გაუმჯობესებას",Sheet3!G41,IF(L43="არადამაკმაყოფილებელი",Sheet3!G42,"")))))</f>
        <v/>
      </c>
      <c r="P43" s="25" t="str">
        <f>IF(L43="შესანიშნავი",5,IF(L43="კარგი",4,IF(L43="დამაკმაყოფილებელი",3,IF(L43="საჭიროებს გაუმჯობესებას",2,IF(L43="არადამაკმაყოფილებელი",1,"")))))</f>
        <v/>
      </c>
      <c r="Q43" s="25" t="s">
        <v>40</v>
      </c>
      <c r="T43" s="25" t="str">
        <f>P43</f>
        <v/>
      </c>
    </row>
    <row r="45" spans="1:20" x14ac:dyDescent="0.25">
      <c r="A45" s="15"/>
      <c r="B45" s="17" t="str">
        <f>Sheet3!A44</f>
        <v>ადმინისტრირება: დოკუმენტაციის წარმოების და ადმინისტრაციული ამოცანების შესრულებისის უნარები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</row>
    <row r="46" spans="1:20" x14ac:dyDescent="0.25">
      <c r="B46" s="22"/>
    </row>
    <row r="47" spans="1:20" x14ac:dyDescent="0.25">
      <c r="B47" s="22">
        <v>1</v>
      </c>
      <c r="L47" s="40" t="str">
        <f>IF(B47=2,Sheet3!D2,IF(B47=3,Sheet3!D3,IF(B47=4,Sheet3!D4,IF(B47=5,Sheet3!D5,IF(B47=6,Sheet3!D6,"")))))</f>
        <v/>
      </c>
      <c r="M47" s="40"/>
      <c r="N47" s="40"/>
      <c r="O47" s="23" t="str">
        <f>IF(L47="შესანიშნავი",Sheet3!G44,IF(L47="კარგი",Sheet3!G45,IF(L47="დამაკმაყოფილებელი",Sheet3!G46,IF(L47="საჭიროებს გაუმჯობესებას",Sheet3!G47,IF(L47="არადამაკმაყოფილებელი",Sheet3!G48,"")))))</f>
        <v/>
      </c>
      <c r="P47" s="25" t="str">
        <f>IF(L47="შესანიშნავი",5,IF(L47="კარგი",4,IF(L47="დამაკმაყოფილებელი",3,IF(L47="საჭიროებს გაუმჯობესებას",2,IF(L47="არადამაკმაყოფილებელი",1,"")))))</f>
        <v/>
      </c>
      <c r="Q47" s="25" t="s">
        <v>49</v>
      </c>
      <c r="T47" s="25" t="str">
        <f>P47</f>
        <v/>
      </c>
    </row>
    <row r="49" spans="1:15" x14ac:dyDescent="0.25">
      <c r="O49" s="23" t="e">
        <f>O19+O23+O27+O31+O35+O39+O43+O47</f>
        <v>#VALUE!</v>
      </c>
    </row>
    <row r="63" spans="1:15" x14ac:dyDescent="0.25">
      <c r="A63" s="39" t="s">
        <v>72</v>
      </c>
      <c r="B63" s="39"/>
      <c r="C63" s="39"/>
      <c r="D63" s="39"/>
      <c r="E63" s="39"/>
      <c r="F63" s="39"/>
      <c r="G63" s="39"/>
      <c r="H63" s="39"/>
      <c r="I63" s="39"/>
      <c r="J63" s="11"/>
      <c r="K63" s="11"/>
      <c r="L63" s="11"/>
    </row>
  </sheetData>
  <mergeCells count="16">
    <mergeCell ref="A13:C14"/>
    <mergeCell ref="C1:N4"/>
    <mergeCell ref="D6:L6"/>
    <mergeCell ref="D8:F10"/>
    <mergeCell ref="G8:H10"/>
    <mergeCell ref="I8:I10"/>
    <mergeCell ref="L39:N39"/>
    <mergeCell ref="L43:N43"/>
    <mergeCell ref="L47:N47"/>
    <mergeCell ref="A63:I63"/>
    <mergeCell ref="A15:I15"/>
    <mergeCell ref="L19:N19"/>
    <mergeCell ref="L23:N23"/>
    <mergeCell ref="L27:N27"/>
    <mergeCell ref="L31:N31"/>
    <mergeCell ref="L35:N35"/>
  </mergeCells>
  <conditionalFormatting sqref="G8:H10">
    <cfRule type="containsErrors" dxfId="27" priority="1">
      <formula>ISERROR(G8)</formula>
    </cfRule>
  </conditionalFormatting>
  <conditionalFormatting sqref="L19:N19 L23:N23 L27:N27 L31:N31 L35:N35 L39:N39 L43:N43 L47:N47">
    <cfRule type="containsText" dxfId="26" priority="2" operator="containsText" text="არადამაკმაყოფილებელი">
      <formula>NOT(ISERROR(SEARCH("არადამაკმაყოფილებელი",L19)))</formula>
    </cfRule>
    <cfRule type="containsText" dxfId="25" priority="3" operator="containsText" text="საჭიროებს გაუმჯობესებას">
      <formula>NOT(ISERROR(SEARCH("საჭიროებს გაუმჯობესებას",L19)))</formula>
    </cfRule>
    <cfRule type="containsText" dxfId="24" priority="4" operator="containsText" text="დამაკმაყოფილებელი">
      <formula>NOT(ISERROR(SEARCH("დამაკმაყოფილებელი",L19)))</formula>
    </cfRule>
    <cfRule type="containsText" dxfId="23" priority="5" operator="containsText" text="კარგი">
      <formula>NOT(ISERROR(SEARCH("კარგი",L19)))</formula>
    </cfRule>
  </conditionalFormatting>
  <conditionalFormatting sqref="L19:N19">
    <cfRule type="containsText" dxfId="22" priority="7" operator="containsText" text="შესანიშნავი">
      <formula>NOT(ISERROR(SEARCH("შესანიშნავი",L19)))</formula>
    </cfRule>
  </conditionalFormatting>
  <conditionalFormatting sqref="L23:N23 L27:N27 L31:N31 L35:N35 L39:N39 L43:N43 L47:N47">
    <cfRule type="containsText" dxfId="21" priority="6" operator="containsText" text="შესანიშნავი">
      <formula>NOT(ISERROR(SEARCH("შესანიშნავი",L23)))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10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152400</xdr:rowOff>
                  </from>
                  <to>
                    <xdr:col>10</xdr:col>
                    <xdr:colOff>676275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Drop Down 3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10</xdr:col>
                    <xdr:colOff>676275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29</xdr:row>
                    <xdr:rowOff>152400</xdr:rowOff>
                  </from>
                  <to>
                    <xdr:col>11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33</xdr:row>
                    <xdr:rowOff>161925</xdr:rowOff>
                  </from>
                  <to>
                    <xdr:col>10</xdr:col>
                    <xdr:colOff>666750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Drop Down 6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161925</xdr:rowOff>
                  </from>
                  <to>
                    <xdr:col>10</xdr:col>
                    <xdr:colOff>676275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Drop Down 7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161925</xdr:rowOff>
                  </from>
                  <to>
                    <xdr:col>10</xdr:col>
                    <xdr:colOff>676275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Drop Down 8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161925</xdr:rowOff>
                  </from>
                  <to>
                    <xdr:col>10</xdr:col>
                    <xdr:colOff>676275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504D-54CD-4A74-A380-F4BAD686521C}">
  <dimension ref="A1:AD63"/>
  <sheetViews>
    <sheetView workbookViewId="0"/>
  </sheetViews>
  <sheetFormatPr defaultRowHeight="15" x14ac:dyDescent="0.25"/>
  <cols>
    <col min="1" max="14" width="9" style="13"/>
    <col min="15" max="15" width="9" style="23"/>
    <col min="16" max="30" width="9" style="25"/>
    <col min="31" max="16384" width="9" style="13"/>
  </cols>
  <sheetData>
    <row r="1" spans="1:17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7" ht="15.75" x14ac:dyDescent="0.25">
      <c r="D6" s="44"/>
      <c r="E6" s="44"/>
      <c r="F6" s="44"/>
      <c r="G6" s="44"/>
      <c r="H6" s="44"/>
      <c r="I6" s="44"/>
      <c r="J6" s="44"/>
      <c r="K6" s="44"/>
      <c r="L6" s="44"/>
    </row>
    <row r="8" spans="1:17" x14ac:dyDescent="0.25">
      <c r="D8" s="41" t="s">
        <v>68</v>
      </c>
      <c r="E8" s="41"/>
      <c r="F8" s="41"/>
      <c r="G8" s="42" t="e">
        <f>O49</f>
        <v>#VALUE!</v>
      </c>
      <c r="H8" s="42"/>
      <c r="I8" s="43" t="s">
        <v>69</v>
      </c>
    </row>
    <row r="9" spans="1:17" x14ac:dyDescent="0.25">
      <c r="D9" s="41"/>
      <c r="E9" s="41"/>
      <c r="F9" s="41"/>
      <c r="G9" s="42"/>
      <c r="H9" s="42"/>
      <c r="I9" s="43"/>
    </row>
    <row r="10" spans="1:17" x14ac:dyDescent="0.25">
      <c r="D10" s="41"/>
      <c r="E10" s="41"/>
      <c r="F10" s="41"/>
      <c r="G10" s="42"/>
      <c r="H10" s="42"/>
      <c r="I10" s="43"/>
    </row>
    <row r="13" spans="1:17" x14ac:dyDescent="0.25">
      <c r="A13" s="45" t="str">
        <f>დეპარტამენტი!C13</f>
        <v>Name 7</v>
      </c>
      <c r="B13" s="45"/>
      <c r="C13" s="45"/>
      <c r="Q13" s="25" t="s">
        <v>76</v>
      </c>
    </row>
    <row r="14" spans="1:17" x14ac:dyDescent="0.25">
      <c r="A14" s="45"/>
      <c r="B14" s="45"/>
      <c r="C14" s="45"/>
    </row>
    <row r="15" spans="1:17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11"/>
      <c r="K15" s="11"/>
      <c r="L15" s="11"/>
    </row>
    <row r="16" spans="1:17" x14ac:dyDescent="0.25">
      <c r="Q16"/>
    </row>
    <row r="17" spans="1:30" s="16" customFormat="1" ht="12.75" x14ac:dyDescent="0.2">
      <c r="A17" s="15"/>
      <c r="B17" s="17" t="str">
        <f>Sheet3!A2</f>
        <v>კლინიკური კომპეტენცია: კლინიკური ცოდნისა და უნარების გამოყენების უნარი პაციენტის მოვლაში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O17" s="2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B18" s="21"/>
      <c r="C18" s="14"/>
      <c r="D18" s="14"/>
      <c r="E18" s="14"/>
      <c r="F18" s="14"/>
      <c r="G18" s="14"/>
      <c r="H18" s="14"/>
      <c r="I18" s="14"/>
    </row>
    <row r="19" spans="1:30" x14ac:dyDescent="0.25">
      <c r="B19" s="21">
        <v>1</v>
      </c>
      <c r="C19" s="14"/>
      <c r="D19" s="14"/>
      <c r="E19" s="14"/>
      <c r="F19" s="14"/>
      <c r="G19" s="14"/>
      <c r="H19" s="14"/>
      <c r="I19" s="14"/>
      <c r="L19" s="40" t="str">
        <f>IF(B19=2,Sheet3!D2,IF(B19=3,Sheet3!D3,IF(B19=4,Sheet3!D4,IF(B19=5,Sheet3!D5,IF(B19=6,Sheet3!D6,"")))))</f>
        <v/>
      </c>
      <c r="M19" s="40"/>
      <c r="N19" s="40"/>
      <c r="O19" s="23" t="str">
        <f>IF(L19="შესანიშნავი",Sheet3!G2,IF(L19="კარგი",Sheet3!G3,IF(L19="დამაკმაყოფილებელი",Sheet3!G4,IF(L19="საჭიროებს გაუმჯობესებას",Sheet3!G5,IF(L19="არადამაკმაყოფილებელი",Sheet3!G6,"")))))</f>
        <v/>
      </c>
      <c r="P19" s="25" t="str">
        <f>IF(L19="შესანიშნავი",5,IF(L19="კარგი",4,IF(L19="დამაკმაყოფილებელი",3,IF(L19="საჭიროებს გაუმჯობესებას",2,IF(L19="არადამაკმაყოფილებელი",1,"")))))</f>
        <v/>
      </c>
      <c r="Q19" s="25" t="s">
        <v>10</v>
      </c>
      <c r="T19" s="25" t="str">
        <f>P19</f>
        <v/>
      </c>
    </row>
    <row r="21" spans="1:30" s="16" customFormat="1" ht="12.75" x14ac:dyDescent="0.2">
      <c r="A21" s="15"/>
      <c r="B21" s="17" t="str">
        <f>Sheet3!A8</f>
        <v>პაციენტის მოვლა: პაციენტის მოვლის ხარისხის და უსაფრთხოების უზრუნველყოფის უნარი</v>
      </c>
      <c r="C21" s="17"/>
      <c r="D21" s="17"/>
      <c r="E21" s="17"/>
      <c r="F21" s="17"/>
      <c r="G21" s="17"/>
      <c r="H21" s="17"/>
      <c r="I21" s="17"/>
      <c r="J21" s="17"/>
      <c r="K21" s="18"/>
      <c r="L21" s="18"/>
      <c r="O21" s="2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B22" s="22"/>
    </row>
    <row r="23" spans="1:30" x14ac:dyDescent="0.25">
      <c r="B23" s="22">
        <v>1</v>
      </c>
      <c r="L23" s="40" t="str">
        <f>IF(B23=2,Sheet3!D2,IF(B23=3,Sheet3!D3,IF(B23=4,Sheet3!D4,IF(B23=5,Sheet3!D5,IF(B23=6,Sheet3!D6,"")))))</f>
        <v/>
      </c>
      <c r="M23" s="40"/>
      <c r="N23" s="40"/>
      <c r="O23" s="23" t="str">
        <f>IF(L23="შესანიშნავი",Sheet3!G8,IF(L23="კარგი",Sheet3!G9,IF(L23="დამაკმაყოფილებელი",Sheet3!G10,IF(L23="საჭიროებს გაუმჯობესებას",Sheet3!G11,IF(L23="არადამაკმაყოფილებელი",Sheet3!G12,"")))))</f>
        <v/>
      </c>
      <c r="P23" s="25" t="str">
        <f>IF(L23="შესანიშნავი",5,IF(L23="კარგი",4,IF(L23="დამაკმაყოფილებელი",3,IF(L23="საჭიროებს გაუმჯობესებას",2,IF(L23="არადამაკმაყოფილებელი",1,"")))))</f>
        <v/>
      </c>
      <c r="Q23" s="25" t="s">
        <v>11</v>
      </c>
      <c r="T23" s="25" t="str">
        <f>P23</f>
        <v/>
      </c>
    </row>
    <row r="25" spans="1:30" x14ac:dyDescent="0.25">
      <c r="A25" s="15"/>
      <c r="B25" s="17" t="str">
        <f>Sheet3!A14</f>
        <v>კომუნიკაციის უნარი: პაციენტებთან, ოჯახის წევრებთან და პერსონალთან ეფექტური კომუნიკაციის უნარი</v>
      </c>
      <c r="C25" s="20"/>
      <c r="D25" s="20"/>
      <c r="E25" s="20"/>
      <c r="F25" s="20"/>
      <c r="G25" s="20"/>
      <c r="H25" s="20"/>
      <c r="I25" s="20"/>
      <c r="J25" s="20"/>
      <c r="K25" s="19"/>
      <c r="L25" s="19"/>
    </row>
    <row r="26" spans="1:30" x14ac:dyDescent="0.25">
      <c r="B26" s="22"/>
    </row>
    <row r="27" spans="1:30" x14ac:dyDescent="0.25">
      <c r="B27" s="22">
        <v>1</v>
      </c>
      <c r="L27" s="40" t="str">
        <f>IF(B27=2,Sheet3!D2,IF(B27=3,Sheet3!D3,IF(B27=4,Sheet3!D4,IF(B27=5,Sheet3!D5,IF(B27=6,Sheet3!D6,"")))))</f>
        <v/>
      </c>
      <c r="M27" s="40"/>
      <c r="N27" s="40"/>
      <c r="O27" s="23" t="str">
        <f>IF(L27="შესანიშნავი",Sheet3!G14,IF(L27="კარგი",Sheet3!G15,IF(L27="დამაკმაყოფილებელი",Sheet3!G16,IF(L27="საჭიროებს გაუმჯობესებას",Sheet3!G17,IF(L27="არადამაკმაყოფილებელი",Sheet3!G18,"")))))</f>
        <v/>
      </c>
      <c r="P27" s="25" t="str">
        <f>IF(L27="შესანიშნავი",5,IF(L27="კარგი",4,IF(L27="დამაკმაყოფილებელი",3,IF(L27="საჭიროებს გაუმჯობესებას",2,IF(L27="არადამაკმაყოფილებელი",1,"")))))</f>
        <v/>
      </c>
      <c r="Q27" s="25" t="s">
        <v>17</v>
      </c>
      <c r="T27" s="25" t="str">
        <f>P27</f>
        <v/>
      </c>
    </row>
    <row r="29" spans="1:30" x14ac:dyDescent="0.25">
      <c r="A29" s="15"/>
      <c r="B29" s="17" t="str">
        <f>Sheet3!A20</f>
        <v>პროფესიონალიზმი: ეთიკური სტანდარტების დაცვა, საიმედოობა და პროფესიული ქცევა</v>
      </c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30" x14ac:dyDescent="0.25">
      <c r="B30" s="22"/>
    </row>
    <row r="31" spans="1:30" x14ac:dyDescent="0.25">
      <c r="B31" s="22">
        <v>1</v>
      </c>
      <c r="L31" s="40" t="str">
        <f>IF(B31=2,Sheet3!D2,IF(B31=3,Sheet3!D3,IF(B31=4,Sheet3!D4,IF(B31=5,Sheet3!D5,IF(B31=6,Sheet3!D6,"")))))</f>
        <v/>
      </c>
      <c r="M31" s="40"/>
      <c r="N31" s="40"/>
      <c r="O31" s="23" t="str">
        <f>IF(L31="შესანიშნავი",Sheet3!G20,IF(L31="კარგი",Sheet3!G21,IF(L31="დამაკმაყოფილებელი",Sheet3!G22,IF(L31="საჭიროებს გაუმჯობესებას",Sheet3!G23,IF(L31="არადამაკმაყოფილებელი",Sheet3!G24,"")))))</f>
        <v/>
      </c>
      <c r="P31" s="25" t="str">
        <f>IF(L31="შესანიშნავი",5,IF(L31="კარგი",4,IF(L31="დამაკმაყოფილებელი",3,IF(L31="საჭიროებს გაუმჯობესებას",2,IF(L31="არადამაკმაყოფილებელი",1,"")))))</f>
        <v/>
      </c>
      <c r="Q31" s="25" t="s">
        <v>23</v>
      </c>
      <c r="T31" s="25" t="str">
        <f>P31</f>
        <v/>
      </c>
    </row>
    <row r="33" spans="1:20" x14ac:dyDescent="0.25">
      <c r="A33" s="15"/>
      <c r="B33" s="17" t="str">
        <f>Sheet3!A26</f>
        <v>გუნდური მუშაობა/კოოპერაცია: მულტიდისციპლინურ გუნდში ეფექტური მუშაობის უნარები</v>
      </c>
      <c r="C33" s="20"/>
      <c r="D33" s="20"/>
      <c r="E33" s="20"/>
      <c r="F33" s="20"/>
      <c r="G33" s="20"/>
      <c r="H33" s="20"/>
      <c r="I33" s="20"/>
      <c r="J33" s="20"/>
      <c r="K33" s="20"/>
      <c r="L33" s="19"/>
    </row>
    <row r="34" spans="1:20" x14ac:dyDescent="0.25">
      <c r="B34" s="22"/>
    </row>
    <row r="35" spans="1:20" x14ac:dyDescent="0.25">
      <c r="B35" s="22">
        <v>1</v>
      </c>
      <c r="L35" s="40" t="str">
        <f>IF(B35=2,Sheet3!D2,IF(B35=3,Sheet3!D3,IF(B35=4,Sheet3!D4,IF(B35=5,Sheet3!D5,IF(B35=6,Sheet3!D6,"")))))</f>
        <v/>
      </c>
      <c r="M35" s="40"/>
      <c r="N35" s="40"/>
      <c r="O35" s="23" t="str">
        <f>IF(L35="შესანიშნავი",Sheet3!G26,IF(L35="კარგი",Sheet3!G27,IF(L35="დამაკმაყოფილებელი",Sheet3!G28,IF(L35="საჭიროებს გაუმჯობესებას",Sheet3!G29,IF(L35="არადამაკმაყოფილებელი",Sheet3!G30,"")))))</f>
        <v/>
      </c>
      <c r="P35" s="25" t="str">
        <f>IF(L35="შესანიშნავი",5,IF(L35="კარგი",4,IF(L35="დამაკმაყოფილებელი",3,IF(L35="საჭიროებს გაუმჯობესებას",2,IF(L35="არადამაკმაყოფილებელი",1,"")))))</f>
        <v/>
      </c>
      <c r="Q35" s="25" t="s">
        <v>70</v>
      </c>
      <c r="T35" s="25" t="str">
        <f>P35</f>
        <v/>
      </c>
    </row>
    <row r="37" spans="1:20" x14ac:dyDescent="0.25">
      <c r="A37" s="15"/>
      <c r="B37" s="17" t="str">
        <f>Sheet3!A32</f>
        <v>უწყვეტი განათლება/განვითარება: უწყვეტი პროფესიული განვითარების უნარები</v>
      </c>
      <c r="C37" s="20"/>
      <c r="D37" s="20"/>
      <c r="E37" s="20"/>
      <c r="F37" s="20"/>
      <c r="G37" s="20"/>
      <c r="H37" s="20"/>
      <c r="I37" s="20"/>
      <c r="J37" s="20"/>
      <c r="K37" s="20"/>
      <c r="L37" s="19"/>
    </row>
    <row r="38" spans="1:20" x14ac:dyDescent="0.25">
      <c r="B38" s="22"/>
    </row>
    <row r="39" spans="1:20" x14ac:dyDescent="0.25">
      <c r="B39" s="22">
        <v>1</v>
      </c>
      <c r="L39" s="40" t="str">
        <f>IF(B39=2,Sheet3!D2,IF(B39=3,Sheet3!D3,IF(B39=4,Sheet3!D4,IF(B39=5,Sheet3!D5,IF(B39=6,Sheet3!D6,"")))))</f>
        <v/>
      </c>
      <c r="M39" s="40"/>
      <c r="N39" s="40"/>
      <c r="O39" s="23" t="str">
        <f>IF(L39="შესანიშნავი",Sheet3!G32,IF(L39="კარგი",Sheet3!G33,IF(L39="დამაკმაყოფილებელი",Sheet3!G34,IF(L39="საჭიროებს გაუმჯობესებას",Sheet3!G35,IF(L39="არადამაკმაყოფილებელი",Sheet3!G36,"")))))</f>
        <v/>
      </c>
      <c r="P39" s="25" t="str">
        <f>IF(L39="შესანიშნავი",5,IF(L39="კარგი",4,IF(L39="დამაკმაყოფილებელი",3,IF(L39="საჭიროებს გაუმჯობესებას",2,IF(L39="არადამაკმაყოფილებელი",1,"")))))</f>
        <v/>
      </c>
      <c r="Q39" s="25" t="s">
        <v>71</v>
      </c>
      <c r="T39" s="25" t="str">
        <f>P39</f>
        <v/>
      </c>
    </row>
    <row r="41" spans="1:20" x14ac:dyDescent="0.25">
      <c r="A41" s="15"/>
      <c r="B41" s="17" t="str">
        <f>Sheet3!A38</f>
        <v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20" x14ac:dyDescent="0.25">
      <c r="B42" s="22"/>
    </row>
    <row r="43" spans="1:20" x14ac:dyDescent="0.25">
      <c r="B43" s="22">
        <v>1</v>
      </c>
      <c r="L43" s="40" t="str">
        <f>IF(B43=2,Sheet3!D2,IF(B43=3,Sheet3!D3,IF(B43=4,Sheet3!D4,IF(B43=5,Sheet3!D5,IF(B43=6,Sheet3!D6,"")))))</f>
        <v/>
      </c>
      <c r="M43" s="40"/>
      <c r="N43" s="40"/>
      <c r="O43" s="23" t="str">
        <f>IF(L43="შესანიშნავი",Sheet3!G38,IF(L43="კარგი",Sheet3!G39,IF(L43="დამაკმაყოფილებელი",Sheet3!G40,IF(L43="საჭიროებს გაუმჯობესებას",Sheet3!G41,IF(L43="არადამაკმაყოფილებელი",Sheet3!G42,"")))))</f>
        <v/>
      </c>
      <c r="P43" s="25" t="str">
        <f>IF(L43="შესანიშნავი",5,IF(L43="კარგი",4,IF(L43="დამაკმაყოფილებელი",3,IF(L43="საჭიროებს გაუმჯობესებას",2,IF(L43="არადამაკმაყოფილებელი",1,"")))))</f>
        <v/>
      </c>
      <c r="Q43" s="25" t="s">
        <v>40</v>
      </c>
      <c r="T43" s="25" t="str">
        <f>P43</f>
        <v/>
      </c>
    </row>
    <row r="45" spans="1:20" x14ac:dyDescent="0.25">
      <c r="A45" s="15"/>
      <c r="B45" s="17" t="str">
        <f>Sheet3!A44</f>
        <v>ადმინისტრირება: დოკუმენტაციის წარმოების და ადმინისტრაციული ამოცანების შესრულებისის უნარები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</row>
    <row r="46" spans="1:20" x14ac:dyDescent="0.25">
      <c r="B46" s="22"/>
    </row>
    <row r="47" spans="1:20" x14ac:dyDescent="0.25">
      <c r="B47" s="22">
        <v>1</v>
      </c>
      <c r="L47" s="40" t="str">
        <f>IF(B47=2,Sheet3!D2,IF(B47=3,Sheet3!D3,IF(B47=4,Sheet3!D4,IF(B47=5,Sheet3!D5,IF(B47=6,Sheet3!D6,"")))))</f>
        <v/>
      </c>
      <c r="M47" s="40"/>
      <c r="N47" s="40"/>
      <c r="O47" s="23" t="str">
        <f>IF(L47="შესანიშნავი",Sheet3!G44,IF(L47="კარგი",Sheet3!G45,IF(L47="დამაკმაყოფილებელი",Sheet3!G46,IF(L47="საჭიროებს გაუმჯობესებას",Sheet3!G47,IF(L47="არადამაკმაყოფილებელი",Sheet3!G48,"")))))</f>
        <v/>
      </c>
      <c r="P47" s="25" t="str">
        <f>IF(L47="შესანიშნავი",5,IF(L47="კარგი",4,IF(L47="დამაკმაყოფილებელი",3,IF(L47="საჭიროებს გაუმჯობესებას",2,IF(L47="არადამაკმაყოფილებელი",1,"")))))</f>
        <v/>
      </c>
      <c r="Q47" s="25" t="s">
        <v>49</v>
      </c>
      <c r="T47" s="25" t="str">
        <f>P47</f>
        <v/>
      </c>
    </row>
    <row r="49" spans="1:15" x14ac:dyDescent="0.25">
      <c r="O49" s="23" t="e">
        <f>O19+O23+O27+O31+O35+O39+O43+O47</f>
        <v>#VALUE!</v>
      </c>
    </row>
    <row r="63" spans="1:15" x14ac:dyDescent="0.25">
      <c r="A63" s="39" t="s">
        <v>72</v>
      </c>
      <c r="B63" s="39"/>
      <c r="C63" s="39"/>
      <c r="D63" s="39"/>
      <c r="E63" s="39"/>
      <c r="F63" s="39"/>
      <c r="G63" s="39"/>
      <c r="H63" s="39"/>
      <c r="I63" s="39"/>
      <c r="J63" s="11"/>
      <c r="K63" s="11"/>
      <c r="L63" s="11"/>
    </row>
  </sheetData>
  <mergeCells count="16">
    <mergeCell ref="A13:C14"/>
    <mergeCell ref="C1:N4"/>
    <mergeCell ref="D6:L6"/>
    <mergeCell ref="D8:F10"/>
    <mergeCell ref="G8:H10"/>
    <mergeCell ref="I8:I10"/>
    <mergeCell ref="L39:N39"/>
    <mergeCell ref="L43:N43"/>
    <mergeCell ref="L47:N47"/>
    <mergeCell ref="A63:I63"/>
    <mergeCell ref="A15:I15"/>
    <mergeCell ref="L19:N19"/>
    <mergeCell ref="L23:N23"/>
    <mergeCell ref="L27:N27"/>
    <mergeCell ref="L31:N31"/>
    <mergeCell ref="L35:N35"/>
  </mergeCells>
  <conditionalFormatting sqref="G8:H10">
    <cfRule type="containsErrors" dxfId="20" priority="1">
      <formula>ISERROR(G8)</formula>
    </cfRule>
  </conditionalFormatting>
  <conditionalFormatting sqref="L19:N19 L23:N23 L27:N27 L31:N31 L35:N35 L39:N39 L43:N43 L47:N47">
    <cfRule type="containsText" dxfId="19" priority="2" operator="containsText" text="არადამაკმაყოფილებელი">
      <formula>NOT(ISERROR(SEARCH("არადამაკმაყოფილებელი",L19)))</formula>
    </cfRule>
    <cfRule type="containsText" dxfId="18" priority="3" operator="containsText" text="საჭიროებს გაუმჯობესებას">
      <formula>NOT(ISERROR(SEARCH("საჭიროებს გაუმჯობესებას",L19)))</formula>
    </cfRule>
    <cfRule type="containsText" dxfId="17" priority="4" operator="containsText" text="დამაკმაყოფილებელი">
      <formula>NOT(ISERROR(SEARCH("დამაკმაყოფილებელი",L19)))</formula>
    </cfRule>
    <cfRule type="containsText" dxfId="16" priority="5" operator="containsText" text="კარგი">
      <formula>NOT(ISERROR(SEARCH("კარგი",L19)))</formula>
    </cfRule>
  </conditionalFormatting>
  <conditionalFormatting sqref="L19:N19">
    <cfRule type="containsText" dxfId="15" priority="7" operator="containsText" text="შესანიშნავი">
      <formula>NOT(ISERROR(SEARCH("შესანიშნავი",L19)))</formula>
    </cfRule>
  </conditionalFormatting>
  <conditionalFormatting sqref="L23:N23 L27:N27 L31:N31 L35:N35 L39:N39 L43:N43 L47:N47">
    <cfRule type="containsText" dxfId="14" priority="6" operator="containsText" text="შესანიშნავი">
      <formula>NOT(ISERROR(SEARCH("შესანიშნავი",L23)))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10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152400</xdr:rowOff>
                  </from>
                  <to>
                    <xdr:col>10</xdr:col>
                    <xdr:colOff>676275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10</xdr:col>
                    <xdr:colOff>676275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29</xdr:row>
                    <xdr:rowOff>152400</xdr:rowOff>
                  </from>
                  <to>
                    <xdr:col>11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33</xdr:row>
                    <xdr:rowOff>161925</xdr:rowOff>
                  </from>
                  <to>
                    <xdr:col>10</xdr:col>
                    <xdr:colOff>666750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161925</xdr:rowOff>
                  </from>
                  <to>
                    <xdr:col>10</xdr:col>
                    <xdr:colOff>676275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161925</xdr:rowOff>
                  </from>
                  <to>
                    <xdr:col>10</xdr:col>
                    <xdr:colOff>676275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161925</xdr:rowOff>
                  </from>
                  <to>
                    <xdr:col>10</xdr:col>
                    <xdr:colOff>676275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C24-B1DA-4008-9783-CDF83D8EEB40}">
  <dimension ref="A1:AD63"/>
  <sheetViews>
    <sheetView workbookViewId="0"/>
  </sheetViews>
  <sheetFormatPr defaultRowHeight="15" x14ac:dyDescent="0.25"/>
  <cols>
    <col min="1" max="14" width="9" style="13"/>
    <col min="15" max="15" width="9" style="23"/>
    <col min="16" max="30" width="9" style="25"/>
    <col min="31" max="16384" width="9" style="13"/>
  </cols>
  <sheetData>
    <row r="1" spans="1:17" ht="15" customHeight="1" x14ac:dyDescent="0.25">
      <c r="A1" s="1"/>
      <c r="B1" s="12"/>
      <c r="C1" s="34" t="s">
        <v>78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 ht="15" customHeight="1" x14ac:dyDescent="0.25">
      <c r="A2" s="12"/>
      <c r="B2" s="1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ht="15" customHeight="1" x14ac:dyDescent="0.25">
      <c r="A3" s="12"/>
      <c r="B3" s="1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 ht="15" customHeight="1" x14ac:dyDescent="0.25">
      <c r="A4" s="12"/>
      <c r="B4" s="1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7" ht="15.75" x14ac:dyDescent="0.25">
      <c r="D6" s="44"/>
      <c r="E6" s="44"/>
      <c r="F6" s="44"/>
      <c r="G6" s="44"/>
      <c r="H6" s="44"/>
      <c r="I6" s="44"/>
      <c r="J6" s="44"/>
      <c r="K6" s="44"/>
      <c r="L6" s="44"/>
    </row>
    <row r="8" spans="1:17" x14ac:dyDescent="0.25">
      <c r="D8" s="41" t="s">
        <v>68</v>
      </c>
      <c r="E8" s="41"/>
      <c r="F8" s="41"/>
      <c r="G8" s="42" t="e">
        <f>O49</f>
        <v>#VALUE!</v>
      </c>
      <c r="H8" s="42"/>
      <c r="I8" s="43" t="s">
        <v>69</v>
      </c>
    </row>
    <row r="9" spans="1:17" x14ac:dyDescent="0.25">
      <c r="D9" s="41"/>
      <c r="E9" s="41"/>
      <c r="F9" s="41"/>
      <c r="G9" s="42"/>
      <c r="H9" s="42"/>
      <c r="I9" s="43"/>
    </row>
    <row r="10" spans="1:17" x14ac:dyDescent="0.25">
      <c r="D10" s="41"/>
      <c r="E10" s="41"/>
      <c r="F10" s="41"/>
      <c r="G10" s="42"/>
      <c r="H10" s="42"/>
      <c r="I10" s="43"/>
    </row>
    <row r="13" spans="1:17" x14ac:dyDescent="0.25">
      <c r="A13" s="45" t="str">
        <f>დეპარტამენტი!C14</f>
        <v>Name 8</v>
      </c>
      <c r="B13" s="45"/>
      <c r="C13" s="45"/>
      <c r="Q13" s="25" t="s">
        <v>76</v>
      </c>
    </row>
    <row r="14" spans="1:17" x14ac:dyDescent="0.25">
      <c r="A14" s="45"/>
      <c r="B14" s="45"/>
      <c r="C14" s="45"/>
    </row>
    <row r="15" spans="1:17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11"/>
      <c r="K15" s="11"/>
      <c r="L15" s="11"/>
    </row>
    <row r="16" spans="1:17" x14ac:dyDescent="0.25">
      <c r="Q16"/>
    </row>
    <row r="17" spans="1:30" s="16" customFormat="1" ht="12.75" x14ac:dyDescent="0.2">
      <c r="A17" s="15"/>
      <c r="B17" s="17" t="str">
        <f>Sheet3!A2</f>
        <v>კლინიკური კომპეტენცია: კლინიკური ცოდნისა და უნარების გამოყენების უნარი პაციენტის მოვლაში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O17" s="2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B18" s="21"/>
      <c r="C18" s="14"/>
      <c r="D18" s="14"/>
      <c r="E18" s="14"/>
      <c r="F18" s="14"/>
      <c r="G18" s="14"/>
      <c r="H18" s="14"/>
      <c r="I18" s="14"/>
    </row>
    <row r="19" spans="1:30" x14ac:dyDescent="0.25">
      <c r="B19" s="21">
        <v>1</v>
      </c>
      <c r="C19" s="14"/>
      <c r="D19" s="14"/>
      <c r="E19" s="14"/>
      <c r="F19" s="14"/>
      <c r="G19" s="14"/>
      <c r="H19" s="14"/>
      <c r="I19" s="14"/>
      <c r="L19" s="40" t="str">
        <f>IF(B19=2,Sheet3!D2,IF(B19=3,Sheet3!D3,IF(B19=4,Sheet3!D4,IF(B19=5,Sheet3!D5,IF(B19=6,Sheet3!D6,"")))))</f>
        <v/>
      </c>
      <c r="M19" s="40"/>
      <c r="N19" s="40"/>
      <c r="O19" s="23" t="str">
        <f>IF(L19="შესანიშნავი",Sheet3!G2,IF(L19="კარგი",Sheet3!G3,IF(L19="დამაკმაყოფილებელი",Sheet3!G4,IF(L19="საჭიროებს გაუმჯობესებას",Sheet3!G5,IF(L19="არადამაკმაყოფილებელი",Sheet3!G6,"")))))</f>
        <v/>
      </c>
      <c r="P19" s="25" t="str">
        <f>IF(L19="შესანიშნავი",5,IF(L19="კარგი",4,IF(L19="დამაკმაყოფილებელი",3,IF(L19="საჭიროებს გაუმჯობესებას",2,IF(L19="არადამაკმაყოფილებელი",1,"")))))</f>
        <v/>
      </c>
      <c r="Q19" s="25" t="s">
        <v>10</v>
      </c>
      <c r="T19" s="25" t="str">
        <f>P19</f>
        <v/>
      </c>
    </row>
    <row r="21" spans="1:30" s="16" customFormat="1" ht="12.75" x14ac:dyDescent="0.2">
      <c r="A21" s="15"/>
      <c r="B21" s="17" t="str">
        <f>Sheet3!A8</f>
        <v>პაციენტის მოვლა: პაციენტის მოვლის ხარისხის და უსაფრთხოების უზრუნველყოფის უნარი</v>
      </c>
      <c r="C21" s="17"/>
      <c r="D21" s="17"/>
      <c r="E21" s="17"/>
      <c r="F21" s="17"/>
      <c r="G21" s="17"/>
      <c r="H21" s="17"/>
      <c r="I21" s="17"/>
      <c r="J21" s="17"/>
      <c r="K21" s="18"/>
      <c r="L21" s="18"/>
      <c r="O21" s="2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B22" s="22"/>
    </row>
    <row r="23" spans="1:30" x14ac:dyDescent="0.25">
      <c r="B23" s="22">
        <v>1</v>
      </c>
      <c r="L23" s="40" t="str">
        <f>IF(B23=2,Sheet3!D2,IF(B23=3,Sheet3!D3,IF(B23=4,Sheet3!D4,IF(B23=5,Sheet3!D5,IF(B23=6,Sheet3!D6,"")))))</f>
        <v/>
      </c>
      <c r="M23" s="40"/>
      <c r="N23" s="40"/>
      <c r="O23" s="23" t="str">
        <f>IF(L23="შესანიშნავი",Sheet3!G8,IF(L23="კარგი",Sheet3!G9,IF(L23="დამაკმაყოფილებელი",Sheet3!G10,IF(L23="საჭიროებს გაუმჯობესებას",Sheet3!G11,IF(L23="არადამაკმაყოფილებელი",Sheet3!G12,"")))))</f>
        <v/>
      </c>
      <c r="P23" s="25" t="str">
        <f>IF(L23="შესანიშნავი",5,IF(L23="კარგი",4,IF(L23="დამაკმაყოფილებელი",3,IF(L23="საჭიროებს გაუმჯობესებას",2,IF(L23="არადამაკმაყოფილებელი",1,"")))))</f>
        <v/>
      </c>
      <c r="Q23" s="25" t="s">
        <v>11</v>
      </c>
      <c r="T23" s="25" t="str">
        <f>P23</f>
        <v/>
      </c>
    </row>
    <row r="25" spans="1:30" x14ac:dyDescent="0.25">
      <c r="A25" s="15"/>
      <c r="B25" s="17" t="str">
        <f>Sheet3!A14</f>
        <v>კომუნიკაციის უნარი: პაციენტებთან, ოჯახის წევრებთან და პერსონალთან ეფექტური კომუნიკაციის უნარი</v>
      </c>
      <c r="C25" s="20"/>
      <c r="D25" s="20"/>
      <c r="E25" s="20"/>
      <c r="F25" s="20"/>
      <c r="G25" s="20"/>
      <c r="H25" s="20"/>
      <c r="I25" s="20"/>
      <c r="J25" s="20"/>
      <c r="K25" s="19"/>
      <c r="L25" s="19"/>
    </row>
    <row r="26" spans="1:30" x14ac:dyDescent="0.25">
      <c r="B26" s="22"/>
    </row>
    <row r="27" spans="1:30" x14ac:dyDescent="0.25">
      <c r="B27" s="22">
        <v>1</v>
      </c>
      <c r="L27" s="40" t="str">
        <f>IF(B27=2,Sheet3!D2,IF(B27=3,Sheet3!D3,IF(B27=4,Sheet3!D4,IF(B27=5,Sheet3!D5,IF(B27=6,Sheet3!D6,"")))))</f>
        <v/>
      </c>
      <c r="M27" s="40"/>
      <c r="N27" s="40"/>
      <c r="O27" s="23" t="str">
        <f>IF(L27="შესანიშნავი",Sheet3!G14,IF(L27="კარგი",Sheet3!G15,IF(L27="დამაკმაყოფილებელი",Sheet3!G16,IF(L27="საჭიროებს გაუმჯობესებას",Sheet3!G17,IF(L27="არადამაკმაყოფილებელი",Sheet3!G18,"")))))</f>
        <v/>
      </c>
      <c r="P27" s="25" t="str">
        <f>IF(L27="შესანიშნავი",5,IF(L27="კარგი",4,IF(L27="დამაკმაყოფილებელი",3,IF(L27="საჭიროებს გაუმჯობესებას",2,IF(L27="არადამაკმაყოფილებელი",1,"")))))</f>
        <v/>
      </c>
      <c r="Q27" s="25" t="s">
        <v>17</v>
      </c>
      <c r="T27" s="25" t="str">
        <f>P27</f>
        <v/>
      </c>
    </row>
    <row r="29" spans="1:30" x14ac:dyDescent="0.25">
      <c r="A29" s="15"/>
      <c r="B29" s="17" t="str">
        <f>Sheet3!A20</f>
        <v>პროფესიონალიზმი: ეთიკური სტანდარტების დაცვა, საიმედოობა და პროფესიული ქცევა</v>
      </c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30" x14ac:dyDescent="0.25">
      <c r="B30" s="22"/>
    </row>
    <row r="31" spans="1:30" x14ac:dyDescent="0.25">
      <c r="B31" s="22">
        <v>1</v>
      </c>
      <c r="L31" s="40" t="str">
        <f>IF(B31=2,Sheet3!D2,IF(B31=3,Sheet3!D3,IF(B31=4,Sheet3!D4,IF(B31=5,Sheet3!D5,IF(B31=6,Sheet3!D6,"")))))</f>
        <v/>
      </c>
      <c r="M31" s="40"/>
      <c r="N31" s="40"/>
      <c r="O31" s="23" t="str">
        <f>IF(L31="შესანიშნავი",Sheet3!G20,IF(L31="კარგი",Sheet3!G21,IF(L31="დამაკმაყოფილებელი",Sheet3!G22,IF(L31="საჭიროებს გაუმჯობესებას",Sheet3!G23,IF(L31="არადამაკმაყოფილებელი",Sheet3!G24,"")))))</f>
        <v/>
      </c>
      <c r="P31" s="25" t="str">
        <f>IF(L31="შესანიშნავი",5,IF(L31="კარგი",4,IF(L31="დამაკმაყოფილებელი",3,IF(L31="საჭიროებს გაუმჯობესებას",2,IF(L31="არადამაკმაყოფილებელი",1,"")))))</f>
        <v/>
      </c>
      <c r="Q31" s="25" t="s">
        <v>23</v>
      </c>
      <c r="T31" s="25" t="str">
        <f>P31</f>
        <v/>
      </c>
    </row>
    <row r="33" spans="1:20" x14ac:dyDescent="0.25">
      <c r="A33" s="15"/>
      <c r="B33" s="17" t="str">
        <f>Sheet3!A26</f>
        <v>გუნდური მუშაობა/კოოპერაცია: მულტიდისციპლინურ გუნდში ეფექტური მუშაობის უნარები</v>
      </c>
      <c r="C33" s="20"/>
      <c r="D33" s="20"/>
      <c r="E33" s="20"/>
      <c r="F33" s="20"/>
      <c r="G33" s="20"/>
      <c r="H33" s="20"/>
      <c r="I33" s="20"/>
      <c r="J33" s="20"/>
      <c r="K33" s="20"/>
      <c r="L33" s="19"/>
    </row>
    <row r="34" spans="1:20" x14ac:dyDescent="0.25">
      <c r="B34" s="22"/>
    </row>
    <row r="35" spans="1:20" x14ac:dyDescent="0.25">
      <c r="B35" s="22">
        <v>1</v>
      </c>
      <c r="L35" s="40" t="str">
        <f>IF(B35=2,Sheet3!D2,IF(B35=3,Sheet3!D3,IF(B35=4,Sheet3!D4,IF(B35=5,Sheet3!D5,IF(B35=6,Sheet3!D6,"")))))</f>
        <v/>
      </c>
      <c r="M35" s="40"/>
      <c r="N35" s="40"/>
      <c r="O35" s="23" t="str">
        <f>IF(L35="შესანიშნავი",Sheet3!G26,IF(L35="კარგი",Sheet3!G27,IF(L35="დამაკმაყოფილებელი",Sheet3!G28,IF(L35="საჭიროებს გაუმჯობესებას",Sheet3!G29,IF(L35="არადამაკმაყოფილებელი",Sheet3!G30,"")))))</f>
        <v/>
      </c>
      <c r="P35" s="25" t="str">
        <f>IF(L35="შესანიშნავი",5,IF(L35="კარგი",4,IF(L35="დამაკმაყოფილებელი",3,IF(L35="საჭიროებს გაუმჯობესებას",2,IF(L35="არადამაკმაყოფილებელი",1,"")))))</f>
        <v/>
      </c>
      <c r="Q35" s="25" t="s">
        <v>70</v>
      </c>
      <c r="T35" s="25" t="str">
        <f>P35</f>
        <v/>
      </c>
    </row>
    <row r="37" spans="1:20" x14ac:dyDescent="0.25">
      <c r="A37" s="15"/>
      <c r="B37" s="17" t="str">
        <f>Sheet3!A32</f>
        <v>უწყვეტი განათლება/განვითარება: უწყვეტი პროფესიული განვითარების უნარები</v>
      </c>
      <c r="C37" s="20"/>
      <c r="D37" s="20"/>
      <c r="E37" s="20"/>
      <c r="F37" s="20"/>
      <c r="G37" s="20"/>
      <c r="H37" s="20"/>
      <c r="I37" s="20"/>
      <c r="J37" s="20"/>
      <c r="K37" s="20"/>
      <c r="L37" s="19"/>
    </row>
    <row r="38" spans="1:20" x14ac:dyDescent="0.25">
      <c r="B38" s="22"/>
    </row>
    <row r="39" spans="1:20" x14ac:dyDescent="0.25">
      <c r="B39" s="22">
        <v>1</v>
      </c>
      <c r="L39" s="40" t="str">
        <f>IF(B39=2,Sheet3!D2,IF(B39=3,Sheet3!D3,IF(B39=4,Sheet3!D4,IF(B39=5,Sheet3!D5,IF(B39=6,Sheet3!D6,"")))))</f>
        <v/>
      </c>
      <c r="M39" s="40"/>
      <c r="N39" s="40"/>
      <c r="O39" s="23" t="str">
        <f>IF(L39="შესანიშნავი",Sheet3!G32,IF(L39="კარგი",Sheet3!G33,IF(L39="დამაკმაყოფილებელი",Sheet3!G34,IF(L39="საჭიროებს გაუმჯობესებას",Sheet3!G35,IF(L39="არადამაკმაყოფილებელი",Sheet3!G36,"")))))</f>
        <v/>
      </c>
      <c r="P39" s="25" t="str">
        <f>IF(L39="შესანიშნავი",5,IF(L39="კარგი",4,IF(L39="დამაკმაყოფილებელი",3,IF(L39="საჭიროებს გაუმჯობესებას",2,IF(L39="არადამაკმაყოფილებელი",1,"")))))</f>
        <v/>
      </c>
      <c r="Q39" s="25" t="s">
        <v>71</v>
      </c>
      <c r="T39" s="25" t="str">
        <f>P39</f>
        <v/>
      </c>
    </row>
    <row r="41" spans="1:20" x14ac:dyDescent="0.25">
      <c r="A41" s="15"/>
      <c r="B41" s="17" t="str">
        <f>Sheet3!A38</f>
        <v>ინოვაცია/გაუმჯობესება: პაციენტზე ზრუნვის პროცესის გაუმჯობესების და ინოვაციების მოძიების/იმპლემენტაციის უნარი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20" x14ac:dyDescent="0.25">
      <c r="B42" s="22"/>
    </row>
    <row r="43" spans="1:20" x14ac:dyDescent="0.25">
      <c r="B43" s="22">
        <v>1</v>
      </c>
      <c r="L43" s="40" t="str">
        <f>IF(B43=2,Sheet3!D2,IF(B43=3,Sheet3!D3,IF(B43=4,Sheet3!D4,IF(B43=5,Sheet3!D5,IF(B43=6,Sheet3!D6,"")))))</f>
        <v/>
      </c>
      <c r="M43" s="40"/>
      <c r="N43" s="40"/>
      <c r="O43" s="23" t="str">
        <f>IF(L43="შესანიშნავი",Sheet3!G38,IF(L43="კარგი",Sheet3!G39,IF(L43="დამაკმაყოფილებელი",Sheet3!G40,IF(L43="საჭიროებს გაუმჯობესებას",Sheet3!G41,IF(L43="არადამაკმაყოფილებელი",Sheet3!G42,"")))))</f>
        <v/>
      </c>
      <c r="P43" s="25" t="str">
        <f>IF(L43="შესანიშნავი",5,IF(L43="კარგი",4,IF(L43="დამაკმაყოფილებელი",3,IF(L43="საჭიროებს გაუმჯობესებას",2,IF(L43="არადამაკმაყოფილებელი",1,"")))))</f>
        <v/>
      </c>
      <c r="Q43" s="25" t="s">
        <v>40</v>
      </c>
      <c r="T43" s="25" t="str">
        <f>P43</f>
        <v/>
      </c>
    </row>
    <row r="45" spans="1:20" x14ac:dyDescent="0.25">
      <c r="A45" s="15"/>
      <c r="B45" s="17" t="str">
        <f>Sheet3!A44</f>
        <v>ადმინისტრირება: დოკუმენტაციის წარმოების და ადმინისტრაციული ამოცანების შესრულებისის უნარები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</row>
    <row r="46" spans="1:20" x14ac:dyDescent="0.25">
      <c r="B46" s="22"/>
    </row>
    <row r="47" spans="1:20" x14ac:dyDescent="0.25">
      <c r="B47" s="22">
        <v>1</v>
      </c>
      <c r="L47" s="40" t="str">
        <f>IF(B47=2,Sheet3!D2,IF(B47=3,Sheet3!D3,IF(B47=4,Sheet3!D4,IF(B47=5,Sheet3!D5,IF(B47=6,Sheet3!D6,"")))))</f>
        <v/>
      </c>
      <c r="M47" s="40"/>
      <c r="N47" s="40"/>
      <c r="O47" s="23" t="str">
        <f>IF(L47="შესანიშნავი",Sheet3!G44,IF(L47="კარგი",Sheet3!G45,IF(L47="დამაკმაყოფილებელი",Sheet3!G46,IF(L47="საჭიროებს გაუმჯობესებას",Sheet3!G47,IF(L47="არადამაკმაყოფილებელი",Sheet3!G48,"")))))</f>
        <v/>
      </c>
      <c r="P47" s="25" t="str">
        <f>IF(L47="შესანიშნავი",5,IF(L47="კარგი",4,IF(L47="დამაკმაყოფილებელი",3,IF(L47="საჭიროებს გაუმჯობესებას",2,IF(L47="არადამაკმაყოფილებელი",1,"")))))</f>
        <v/>
      </c>
      <c r="Q47" s="25" t="s">
        <v>49</v>
      </c>
      <c r="T47" s="25" t="str">
        <f>P47</f>
        <v/>
      </c>
    </row>
    <row r="49" spans="1:15" x14ac:dyDescent="0.25">
      <c r="O49" s="23" t="e">
        <f>O19+O23+O27+O31+O35+O39+O43+O47</f>
        <v>#VALUE!</v>
      </c>
    </row>
    <row r="63" spans="1:15" x14ac:dyDescent="0.25">
      <c r="A63" s="39" t="s">
        <v>72</v>
      </c>
      <c r="B63" s="39"/>
      <c r="C63" s="39"/>
      <c r="D63" s="39"/>
      <c r="E63" s="39"/>
      <c r="F63" s="39"/>
      <c r="G63" s="39"/>
      <c r="H63" s="39"/>
      <c r="I63" s="39"/>
      <c r="J63" s="11"/>
      <c r="K63" s="11"/>
      <c r="L63" s="11"/>
    </row>
  </sheetData>
  <mergeCells count="16">
    <mergeCell ref="A13:C14"/>
    <mergeCell ref="C1:N4"/>
    <mergeCell ref="D6:L6"/>
    <mergeCell ref="D8:F10"/>
    <mergeCell ref="G8:H10"/>
    <mergeCell ref="I8:I10"/>
    <mergeCell ref="L39:N39"/>
    <mergeCell ref="L43:N43"/>
    <mergeCell ref="L47:N47"/>
    <mergeCell ref="A63:I63"/>
    <mergeCell ref="A15:I15"/>
    <mergeCell ref="L19:N19"/>
    <mergeCell ref="L23:N23"/>
    <mergeCell ref="L27:N27"/>
    <mergeCell ref="L31:N31"/>
    <mergeCell ref="L35:N35"/>
  </mergeCells>
  <conditionalFormatting sqref="G8:H10">
    <cfRule type="containsErrors" dxfId="13" priority="1">
      <formula>ISERROR(G8)</formula>
    </cfRule>
  </conditionalFormatting>
  <conditionalFormatting sqref="L19:N19 L23:N23 L27:N27 L31:N31 L35:N35 L39:N39 L43:N43 L47:N47">
    <cfRule type="containsText" dxfId="12" priority="2" operator="containsText" text="არადამაკმაყოფილებელი">
      <formula>NOT(ISERROR(SEARCH("არადამაკმაყოფილებელი",L19)))</formula>
    </cfRule>
    <cfRule type="containsText" dxfId="11" priority="3" operator="containsText" text="საჭიროებს გაუმჯობესებას">
      <formula>NOT(ISERROR(SEARCH("საჭიროებს გაუმჯობესებას",L19)))</formula>
    </cfRule>
    <cfRule type="containsText" dxfId="10" priority="4" operator="containsText" text="დამაკმაყოფილებელი">
      <formula>NOT(ISERROR(SEARCH("დამაკმაყოფილებელი",L19)))</formula>
    </cfRule>
    <cfRule type="containsText" dxfId="9" priority="5" operator="containsText" text="კარგი">
      <formula>NOT(ISERROR(SEARCH("კარგი",L19)))</formula>
    </cfRule>
  </conditionalFormatting>
  <conditionalFormatting sqref="L19:N19">
    <cfRule type="containsText" dxfId="8" priority="7" operator="containsText" text="შესანიშნავი">
      <formula>NOT(ISERROR(SEARCH("შესანიშნავი",L19)))</formula>
    </cfRule>
  </conditionalFormatting>
  <conditionalFormatting sqref="L23:N23 L27:N27 L31:N31 L35:N35 L39:N39 L43:N43 L47:N47">
    <cfRule type="containsText" dxfId="7" priority="6" operator="containsText" text="შესანიშნავი">
      <formula>NOT(ISERROR(SEARCH("შესანიშნავი",L23)))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10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152400</xdr:rowOff>
                  </from>
                  <to>
                    <xdr:col>10</xdr:col>
                    <xdr:colOff>676275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Drop Down 3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10</xdr:col>
                    <xdr:colOff>676275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29</xdr:row>
                    <xdr:rowOff>152400</xdr:rowOff>
                  </from>
                  <to>
                    <xdr:col>11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33</xdr:row>
                    <xdr:rowOff>161925</xdr:rowOff>
                  </from>
                  <to>
                    <xdr:col>10</xdr:col>
                    <xdr:colOff>666750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Drop Down 6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161925</xdr:rowOff>
                  </from>
                  <to>
                    <xdr:col>10</xdr:col>
                    <xdr:colOff>676275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Drop Down 7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161925</xdr:rowOff>
                  </from>
                  <to>
                    <xdr:col>10</xdr:col>
                    <xdr:colOff>676275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Drop Down 8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161925</xdr:rowOff>
                  </from>
                  <to>
                    <xdr:col>10</xdr:col>
                    <xdr:colOff>676275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დეპარტამენტი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2024-09-02T12:47:43Z</dcterms:created>
  <dcterms:modified xsi:type="dcterms:W3CDTF">2024-10-25T12:41:34Z</dcterms:modified>
</cp:coreProperties>
</file>